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990" windowHeight="5820" activeTab="3"/>
  </bookViews>
  <sheets>
    <sheet name="обект 1811" sheetId="1" r:id="rId1"/>
    <sheet name="обект 1812" sheetId="2" r:id="rId2"/>
    <sheet name="обект 1813" sheetId="3" r:id="rId3"/>
    <sheet name="обект 1814" sheetId="4" r:id="rId4"/>
  </sheets>
  <definedNames/>
  <calcPr fullCalcOnLoad="1" refMode="R1C1"/>
</workbook>
</file>

<file path=xl/sharedStrings.xml><?xml version="1.0" encoding="utf-8"?>
<sst xmlns="http://schemas.openxmlformats.org/spreadsheetml/2006/main" count="287" uniqueCount="50">
  <si>
    <t>Дървесен вид</t>
  </si>
  <si>
    <t>Сортимент</t>
  </si>
  <si>
    <t>Всичко за подотдела:</t>
  </si>
  <si>
    <t>Отдел и под-отдел</t>
  </si>
  <si>
    <t>дърва за огрев</t>
  </si>
  <si>
    <t>СР-тех.дървесина</t>
  </si>
  <si>
    <t>ДР-тех.дървесина</t>
  </si>
  <si>
    <t>ДО-тех.дървесина</t>
  </si>
  <si>
    <t>мерна единица</t>
  </si>
  <si>
    <t xml:space="preserve">Обща стойност, лв. без ДДС </t>
  </si>
  <si>
    <t>м3</t>
  </si>
  <si>
    <t>пр.м3</t>
  </si>
  <si>
    <t>Приложение № 1</t>
  </si>
  <si>
    <t>Цена за добив</t>
  </si>
  <si>
    <t>цр</t>
  </si>
  <si>
    <t>лп</t>
  </si>
  <si>
    <t>гбр</t>
  </si>
  <si>
    <t>мждр</t>
  </si>
  <si>
    <t>здб</t>
  </si>
  <si>
    <t>кл</t>
  </si>
  <si>
    <t>бл</t>
  </si>
  <si>
    <t>Гаранция за участие лв.</t>
  </si>
  <si>
    <t>кгбр</t>
  </si>
  <si>
    <t xml:space="preserve">Прогнозно количество дървесина  </t>
  </si>
  <si>
    <t>ак</t>
  </si>
  <si>
    <t>Прогнозно количество дървесина   по сортиментна ведомост в пл.м3</t>
  </si>
  <si>
    <t>Отдел и подотдел</t>
  </si>
  <si>
    <t>Мерна единица</t>
  </si>
  <si>
    <t>Прогнозно количество дървесина пл.м3</t>
  </si>
  <si>
    <t xml:space="preserve">Прогнозно количество дървесина </t>
  </si>
  <si>
    <t>Начална цена в лв. без ДДС</t>
  </si>
  <si>
    <t>Обща цена лв. без ДДС</t>
  </si>
  <si>
    <t>6-б</t>
  </si>
  <si>
    <t>трупи за бичене от 18 до 29</t>
  </si>
  <si>
    <t>пр. м3</t>
  </si>
  <si>
    <t>12-в</t>
  </si>
  <si>
    <t>71-ж</t>
  </si>
  <si>
    <t>252-е</t>
  </si>
  <si>
    <t>трупи за бичене от 30 до 49</t>
  </si>
  <si>
    <t>277-г</t>
  </si>
  <si>
    <t>396-а</t>
  </si>
  <si>
    <t>331-е</t>
  </si>
  <si>
    <t>331-п</t>
  </si>
  <si>
    <t>226-в</t>
  </si>
  <si>
    <t>СР - Минни подпори</t>
  </si>
  <si>
    <t>ДР-колове</t>
  </si>
  <si>
    <t>Общо за Обект № 1811</t>
  </si>
  <si>
    <t>Общо за Обект № 1813</t>
  </si>
  <si>
    <t>Общо за Обект № 1812</t>
  </si>
  <si>
    <t>Общо за Обект № 1814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</si>
</sst>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0.000"/>
    <numFmt numFmtId="182" formatCode="[$-402]dd\ mmmm\ yyyy\ &quot;г.&quot;"/>
    <numFmt numFmtId="183" formatCode="hh:mm:ss\ &quot;ч.&quot;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¥€-2]\ #,##0.00_);[Red]\([$¥€-2]\ #,##0.00\)"/>
    <numFmt numFmtId="188" formatCode="0.000000"/>
    <numFmt numFmtId="189" formatCode="0.00000"/>
    <numFmt numFmtId="190" formatCode="0.0000"/>
    <numFmt numFmtId="191" formatCode="0.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vertical="top"/>
      <protection/>
    </xf>
    <xf numFmtId="2" fontId="21" fillId="0" borderId="10" xfId="0" applyNumberFormat="1" applyFont="1" applyFill="1" applyBorder="1" applyAlignment="1" applyProtection="1">
      <alignment vertical="top"/>
      <protection/>
    </xf>
    <xf numFmtId="0" fontId="22" fillId="32" borderId="1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1" fontId="21" fillId="0" borderId="10" xfId="0" applyNumberFormat="1" applyFont="1" applyFill="1" applyBorder="1" applyAlignment="1" applyProtection="1">
      <alignment vertical="top"/>
      <protection/>
    </xf>
    <xf numFmtId="0" fontId="21" fillId="32" borderId="10" xfId="0" applyNumberFormat="1" applyFont="1" applyFill="1" applyBorder="1" applyAlignment="1" applyProtection="1">
      <alignment horizontal="center" vertical="top"/>
      <protection/>
    </xf>
    <xf numFmtId="0" fontId="22" fillId="32" borderId="10" xfId="0" applyFont="1" applyFill="1" applyBorder="1" applyAlignment="1">
      <alignment horizontal="right"/>
    </xf>
    <xf numFmtId="0" fontId="22" fillId="32" borderId="10" xfId="0" applyNumberFormat="1" applyFont="1" applyFill="1" applyBorder="1" applyAlignment="1" applyProtection="1">
      <alignment horizontal="center" vertical="top"/>
      <protection/>
    </xf>
    <xf numFmtId="0" fontId="21" fillId="32" borderId="0" xfId="0" applyNumberFormat="1" applyFont="1" applyFill="1" applyBorder="1" applyAlignment="1" applyProtection="1">
      <alignment vertical="top"/>
      <protection/>
    </xf>
    <xf numFmtId="0" fontId="22" fillId="33" borderId="10" xfId="0" applyNumberFormat="1" applyFont="1" applyFill="1" applyBorder="1" applyAlignment="1" applyProtection="1">
      <alignment vertical="top"/>
      <protection/>
    </xf>
    <xf numFmtId="0" fontId="21" fillId="33" borderId="10" xfId="0" applyNumberFormat="1" applyFont="1" applyFill="1" applyBorder="1" applyAlignment="1" applyProtection="1">
      <alignment vertical="top"/>
      <protection/>
    </xf>
    <xf numFmtId="0" fontId="21" fillId="0" borderId="10" xfId="0" applyNumberFormat="1" applyFont="1" applyFill="1" applyBorder="1" applyAlignment="1" applyProtection="1">
      <alignment horizontal="right" vertical="top"/>
      <protection/>
    </xf>
    <xf numFmtId="0" fontId="22" fillId="32" borderId="10" xfId="0" applyNumberFormat="1" applyFont="1" applyFill="1" applyBorder="1" applyAlignment="1" applyProtection="1">
      <alignment horizontal="right" vertical="top"/>
      <protection/>
    </xf>
    <xf numFmtId="0" fontId="22" fillId="0" borderId="10" xfId="0" applyNumberFormat="1" applyFont="1" applyFill="1" applyBorder="1" applyAlignment="1" applyProtection="1">
      <alignment vertical="top"/>
      <protection/>
    </xf>
    <xf numFmtId="2" fontId="22" fillId="33" borderId="10" xfId="0" applyNumberFormat="1" applyFont="1" applyFill="1" applyBorder="1" applyAlignment="1" applyProtection="1">
      <alignment vertical="top"/>
      <protection/>
    </xf>
    <xf numFmtId="0" fontId="21" fillId="0" borderId="11" xfId="0" applyNumberFormat="1" applyFont="1" applyFill="1" applyBorder="1" applyAlignment="1" applyProtection="1">
      <alignment vertical="top"/>
      <protection/>
    </xf>
    <xf numFmtId="0" fontId="21" fillId="0" borderId="12" xfId="0" applyNumberFormat="1" applyFont="1" applyFill="1" applyBorder="1" applyAlignment="1" applyProtection="1">
      <alignment vertical="top"/>
      <protection/>
    </xf>
    <xf numFmtId="2" fontId="22" fillId="32" borderId="10" xfId="0" applyNumberFormat="1" applyFont="1" applyFill="1" applyBorder="1" applyAlignment="1" applyProtection="1">
      <alignment horizontal="right" vertical="top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3" xfId="0" applyNumberFormat="1" applyFont="1" applyFill="1" applyBorder="1" applyAlignment="1" applyProtection="1">
      <alignment horizontal="center" vertical="top" wrapText="1"/>
      <protection/>
    </xf>
    <xf numFmtId="0" fontId="2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2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34" borderId="0" xfId="0" applyNumberFormat="1" applyFont="1" applyFill="1" applyBorder="1" applyAlignment="1" applyProtection="1">
      <alignment vertical="top"/>
      <protection/>
    </xf>
    <xf numFmtId="0" fontId="21" fillId="32" borderId="10" xfId="0" applyNumberFormat="1" applyFont="1" applyFill="1" applyBorder="1" applyAlignment="1" applyProtection="1">
      <alignment vertical="top"/>
      <protection/>
    </xf>
    <xf numFmtId="2" fontId="22" fillId="32" borderId="10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horizontal="left" vertical="top"/>
      <protection/>
    </xf>
    <xf numFmtId="0" fontId="21" fillId="0" borderId="10" xfId="0" applyFont="1" applyFill="1" applyBorder="1" applyAlignment="1">
      <alignment horizontal="left"/>
    </xf>
    <xf numFmtId="2" fontId="21" fillId="0" borderId="10" xfId="0" applyNumberFormat="1" applyFont="1" applyFill="1" applyBorder="1" applyAlignment="1" applyProtection="1">
      <alignment horizontal="right" vertical="top"/>
      <protection/>
    </xf>
    <xf numFmtId="0" fontId="21" fillId="0" borderId="10" xfId="0" applyFont="1" applyFill="1" applyBorder="1" applyAlignment="1">
      <alignment horizontal="center"/>
    </xf>
    <xf numFmtId="0" fontId="22" fillId="32" borderId="10" xfId="0" applyNumberFormat="1" applyFont="1" applyFill="1" applyBorder="1" applyAlignment="1" applyProtection="1">
      <alignment horizontal="left" vertical="top"/>
      <protection/>
    </xf>
    <xf numFmtId="0" fontId="22" fillId="32" borderId="10" xfId="0" applyFont="1" applyFill="1" applyBorder="1" applyAlignment="1">
      <alignment horizontal="center"/>
    </xf>
    <xf numFmtId="1" fontId="22" fillId="32" borderId="10" xfId="0" applyNumberFormat="1" applyFont="1" applyFill="1" applyBorder="1" applyAlignment="1" applyProtection="1">
      <alignment horizontal="right" vertical="top"/>
      <protection/>
    </xf>
    <xf numFmtId="1" fontId="22" fillId="32" borderId="10" xfId="0" applyNumberFormat="1" applyFont="1" applyFill="1" applyBorder="1" applyAlignment="1" applyProtection="1">
      <alignment vertical="top"/>
      <protection/>
    </xf>
    <xf numFmtId="0" fontId="21" fillId="33" borderId="10" xfId="0" applyNumberFormat="1" applyFont="1" applyFill="1" applyBorder="1" applyAlignment="1" applyProtection="1">
      <alignment horizontal="center" vertical="top"/>
      <protection/>
    </xf>
    <xf numFmtId="0" fontId="22" fillId="33" borderId="10" xfId="0" applyNumberFormat="1" applyFont="1" applyFill="1" applyBorder="1" applyAlignment="1" applyProtection="1">
      <alignment horizontal="center" vertical="top"/>
      <protection/>
    </xf>
    <xf numFmtId="1" fontId="22" fillId="33" borderId="10" xfId="0" applyNumberFormat="1" applyFont="1" applyFill="1" applyBorder="1" applyAlignment="1" applyProtection="1">
      <alignment vertical="top"/>
      <protection/>
    </xf>
    <xf numFmtId="1" fontId="21" fillId="0" borderId="0" xfId="0" applyNumberFormat="1" applyFont="1" applyFill="1" applyBorder="1" applyAlignment="1" applyProtection="1">
      <alignment vertical="top"/>
      <protection/>
    </xf>
    <xf numFmtId="0" fontId="22" fillId="32" borderId="0" xfId="0" applyNumberFormat="1" applyFont="1" applyFill="1" applyBorder="1" applyAlignment="1" applyProtection="1">
      <alignment vertical="top"/>
      <protection/>
    </xf>
    <xf numFmtId="0" fontId="21" fillId="34" borderId="11" xfId="0" applyNumberFormat="1" applyFont="1" applyFill="1" applyBorder="1" applyAlignment="1" applyProtection="1">
      <alignment vertical="top"/>
      <protection/>
    </xf>
    <xf numFmtId="0" fontId="21" fillId="34" borderId="12" xfId="0" applyNumberFormat="1" applyFont="1" applyFill="1" applyBorder="1" applyAlignment="1" applyProtection="1">
      <alignment vertical="top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22" fillId="34" borderId="0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111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57421875" style="28" customWidth="1"/>
    <col min="2" max="2" width="6.57421875" style="0" customWidth="1"/>
    <col min="3" max="3" width="25.28125" style="0" customWidth="1"/>
    <col min="4" max="4" width="7.8515625" style="0" customWidth="1"/>
    <col min="5" max="5" width="11.140625" style="0" hidden="1" customWidth="1"/>
    <col min="6" max="6" width="9.7109375" style="0" customWidth="1"/>
    <col min="7" max="7" width="8.140625" style="0" customWidth="1"/>
    <col min="8" max="8" width="9.7109375" style="0" customWidth="1"/>
  </cols>
  <sheetData>
    <row r="2" spans="1:8" ht="18" customHeight="1">
      <c r="A2" s="54" t="s">
        <v>12</v>
      </c>
      <c r="B2" s="54"/>
      <c r="C2" s="54"/>
      <c r="D2" s="54"/>
      <c r="E2" s="54"/>
      <c r="F2" s="54"/>
      <c r="G2" s="54"/>
      <c r="H2" s="54"/>
    </row>
    <row r="4" spans="1:9" s="2" customFormat="1" ht="132.75" customHeight="1">
      <c r="A4" s="23" t="s">
        <v>3</v>
      </c>
      <c r="B4" s="24" t="s">
        <v>0</v>
      </c>
      <c r="C4" s="25" t="s">
        <v>1</v>
      </c>
      <c r="D4" s="24" t="s">
        <v>8</v>
      </c>
      <c r="E4" s="24" t="s">
        <v>25</v>
      </c>
      <c r="F4" s="24" t="s">
        <v>23</v>
      </c>
      <c r="G4" s="24" t="s">
        <v>13</v>
      </c>
      <c r="H4" s="26" t="s">
        <v>9</v>
      </c>
      <c r="I4" s="27" t="s">
        <v>21</v>
      </c>
    </row>
    <row r="5" spans="1:9" s="33" customFormat="1" ht="12.75" customHeight="1">
      <c r="A5" s="18" t="s">
        <v>32</v>
      </c>
      <c r="B5" s="3" t="s">
        <v>14</v>
      </c>
      <c r="C5" s="5" t="s">
        <v>33</v>
      </c>
      <c r="D5" s="3" t="s">
        <v>10</v>
      </c>
      <c r="E5" s="5">
        <v>5</v>
      </c>
      <c r="F5" s="5">
        <v>5</v>
      </c>
      <c r="G5" s="6">
        <v>23</v>
      </c>
      <c r="H5" s="6">
        <f>+F5*G5</f>
        <v>115</v>
      </c>
      <c r="I5" s="49"/>
    </row>
    <row r="6" spans="1:9" s="33" customFormat="1" ht="12.75" customHeight="1">
      <c r="A6" s="5"/>
      <c r="B6" s="3" t="s">
        <v>14</v>
      </c>
      <c r="C6" s="5" t="s">
        <v>5</v>
      </c>
      <c r="D6" s="3" t="s">
        <v>11</v>
      </c>
      <c r="E6" s="5">
        <v>118</v>
      </c>
      <c r="F6" s="9">
        <v>197</v>
      </c>
      <c r="G6" s="6">
        <v>15</v>
      </c>
      <c r="H6" s="6">
        <f aca="true" t="shared" si="0" ref="H6:H12">+F6*G6</f>
        <v>2955</v>
      </c>
      <c r="I6" s="50"/>
    </row>
    <row r="7" spans="1:9" s="33" customFormat="1" ht="12.75" customHeight="1">
      <c r="A7" s="5"/>
      <c r="B7" s="3" t="s">
        <v>18</v>
      </c>
      <c r="C7" s="5" t="s">
        <v>5</v>
      </c>
      <c r="D7" s="3" t="s">
        <v>34</v>
      </c>
      <c r="E7" s="5">
        <v>3</v>
      </c>
      <c r="F7" s="9">
        <v>5</v>
      </c>
      <c r="G7" s="6">
        <v>15</v>
      </c>
      <c r="H7" s="6">
        <f t="shared" si="0"/>
        <v>75</v>
      </c>
      <c r="I7" s="50"/>
    </row>
    <row r="8" spans="1:9" s="33" customFormat="1" ht="12.75" customHeight="1">
      <c r="A8" s="5"/>
      <c r="B8" s="3" t="s">
        <v>14</v>
      </c>
      <c r="C8" s="5" t="s">
        <v>6</v>
      </c>
      <c r="D8" s="3" t="s">
        <v>34</v>
      </c>
      <c r="E8" s="5">
        <v>1</v>
      </c>
      <c r="F8" s="9">
        <v>2</v>
      </c>
      <c r="G8" s="6">
        <v>15</v>
      </c>
      <c r="H8" s="6">
        <f t="shared" si="0"/>
        <v>30</v>
      </c>
      <c r="I8" s="50"/>
    </row>
    <row r="9" spans="1:9" s="1" customFormat="1" ht="12.75">
      <c r="A9" s="5"/>
      <c r="B9" s="3" t="s">
        <v>14</v>
      </c>
      <c r="C9" s="5" t="s">
        <v>7</v>
      </c>
      <c r="D9" s="3" t="s">
        <v>11</v>
      </c>
      <c r="E9" s="5">
        <v>120</v>
      </c>
      <c r="F9" s="9">
        <v>200</v>
      </c>
      <c r="G9" s="6">
        <v>15</v>
      </c>
      <c r="H9" s="6">
        <f>+F9*G9</f>
        <v>3000</v>
      </c>
      <c r="I9" s="21"/>
    </row>
    <row r="10" spans="1:9" s="1" customFormat="1" ht="12.75">
      <c r="A10" s="5"/>
      <c r="B10" s="3" t="s">
        <v>18</v>
      </c>
      <c r="C10" s="5" t="s">
        <v>4</v>
      </c>
      <c r="D10" s="3" t="s">
        <v>11</v>
      </c>
      <c r="E10" s="5">
        <v>14</v>
      </c>
      <c r="F10" s="9">
        <v>25</v>
      </c>
      <c r="G10" s="6">
        <v>13.75</v>
      </c>
      <c r="H10" s="6">
        <f t="shared" si="0"/>
        <v>343.75</v>
      </c>
      <c r="I10" s="21"/>
    </row>
    <row r="11" spans="1:9" s="1" customFormat="1" ht="12.75">
      <c r="A11" s="5"/>
      <c r="B11" s="3" t="s">
        <v>14</v>
      </c>
      <c r="C11" s="5" t="s">
        <v>4</v>
      </c>
      <c r="D11" s="3" t="s">
        <v>11</v>
      </c>
      <c r="E11" s="5">
        <v>200</v>
      </c>
      <c r="F11" s="9">
        <v>364</v>
      </c>
      <c r="G11" s="6">
        <v>13.75</v>
      </c>
      <c r="H11" s="6">
        <f>+F11*G11</f>
        <v>5005</v>
      </c>
      <c r="I11" s="21"/>
    </row>
    <row r="12" spans="1:9" s="1" customFormat="1" ht="12.75">
      <c r="A12" s="5"/>
      <c r="B12" s="3" t="s">
        <v>22</v>
      </c>
      <c r="C12" s="5" t="s">
        <v>4</v>
      </c>
      <c r="D12" s="3" t="s">
        <v>11</v>
      </c>
      <c r="E12" s="5">
        <v>29</v>
      </c>
      <c r="F12" s="9">
        <v>53</v>
      </c>
      <c r="G12" s="6">
        <v>13.75</v>
      </c>
      <c r="H12" s="6">
        <f t="shared" si="0"/>
        <v>728.75</v>
      </c>
      <c r="I12" s="21"/>
    </row>
    <row r="13" spans="1:9" s="1" customFormat="1" ht="12.75">
      <c r="A13" s="34"/>
      <c r="B13" s="10"/>
      <c r="C13" s="11" t="s">
        <v>2</v>
      </c>
      <c r="D13" s="11"/>
      <c r="E13" s="7">
        <f>SUM(E5:E12)</f>
        <v>490</v>
      </c>
      <c r="F13" s="7">
        <v>490</v>
      </c>
      <c r="G13" s="7"/>
      <c r="H13" s="35">
        <f>SUM(H5:H12)</f>
        <v>12252.5</v>
      </c>
      <c r="I13" s="21"/>
    </row>
    <row r="14" spans="1:9" s="1" customFormat="1" ht="12.75">
      <c r="A14" s="36" t="s">
        <v>35</v>
      </c>
      <c r="B14" s="3" t="s">
        <v>14</v>
      </c>
      <c r="C14" s="37" t="s">
        <v>33</v>
      </c>
      <c r="D14" s="3" t="s">
        <v>10</v>
      </c>
      <c r="E14" s="16">
        <v>2</v>
      </c>
      <c r="F14" s="16">
        <v>2</v>
      </c>
      <c r="G14" s="38">
        <v>23</v>
      </c>
      <c r="H14" s="6">
        <f>F14*G14</f>
        <v>46</v>
      </c>
      <c r="I14" s="21"/>
    </row>
    <row r="15" spans="1:9" s="1" customFormat="1" ht="12.75">
      <c r="A15" s="36"/>
      <c r="B15" s="3" t="s">
        <v>14</v>
      </c>
      <c r="C15" s="37" t="s">
        <v>5</v>
      </c>
      <c r="D15" s="39" t="s">
        <v>11</v>
      </c>
      <c r="E15" s="16">
        <v>10</v>
      </c>
      <c r="F15" s="9">
        <v>17</v>
      </c>
      <c r="G15" s="6">
        <v>15</v>
      </c>
      <c r="H15" s="6">
        <f aca="true" t="shared" si="1" ref="H15:H21">F15*G15</f>
        <v>255</v>
      </c>
      <c r="I15" s="21"/>
    </row>
    <row r="16" spans="1:9" s="1" customFormat="1" ht="12.75">
      <c r="A16" s="36"/>
      <c r="B16" s="3" t="s">
        <v>15</v>
      </c>
      <c r="C16" s="37" t="s">
        <v>5</v>
      </c>
      <c r="D16" s="39" t="s">
        <v>34</v>
      </c>
      <c r="E16" s="16">
        <v>3</v>
      </c>
      <c r="F16" s="9">
        <v>5</v>
      </c>
      <c r="G16" s="6">
        <v>15</v>
      </c>
      <c r="H16" s="6">
        <f t="shared" si="1"/>
        <v>75</v>
      </c>
      <c r="I16" s="21"/>
    </row>
    <row r="17" spans="1:9" s="1" customFormat="1" ht="12.75">
      <c r="A17" s="36"/>
      <c r="B17" s="3" t="s">
        <v>14</v>
      </c>
      <c r="C17" s="37" t="s">
        <v>7</v>
      </c>
      <c r="D17" s="39" t="s">
        <v>11</v>
      </c>
      <c r="E17" s="16">
        <v>60</v>
      </c>
      <c r="F17" s="9">
        <v>100</v>
      </c>
      <c r="G17" s="6">
        <v>15</v>
      </c>
      <c r="H17" s="6">
        <f t="shared" si="1"/>
        <v>1500</v>
      </c>
      <c r="I17" s="21"/>
    </row>
    <row r="18" spans="1:9" s="1" customFormat="1" ht="12.75">
      <c r="A18" s="36"/>
      <c r="B18" s="3" t="s">
        <v>15</v>
      </c>
      <c r="C18" s="37" t="s">
        <v>7</v>
      </c>
      <c r="D18" s="39" t="s">
        <v>11</v>
      </c>
      <c r="E18" s="16">
        <v>40</v>
      </c>
      <c r="F18" s="9">
        <v>67</v>
      </c>
      <c r="G18" s="6">
        <v>15</v>
      </c>
      <c r="H18" s="6">
        <f t="shared" si="1"/>
        <v>1005</v>
      </c>
      <c r="I18" s="21"/>
    </row>
    <row r="19" spans="1:9" s="1" customFormat="1" ht="12.75">
      <c r="A19" s="36"/>
      <c r="B19" s="3" t="s">
        <v>14</v>
      </c>
      <c r="C19" s="37" t="s">
        <v>4</v>
      </c>
      <c r="D19" s="39" t="s">
        <v>11</v>
      </c>
      <c r="E19" s="16">
        <v>70</v>
      </c>
      <c r="F19" s="9">
        <v>127</v>
      </c>
      <c r="G19" s="6">
        <v>13.75</v>
      </c>
      <c r="H19" s="6">
        <f t="shared" si="1"/>
        <v>1746.25</v>
      </c>
      <c r="I19" s="21"/>
    </row>
    <row r="20" spans="1:9" s="1" customFormat="1" ht="12.75">
      <c r="A20" s="36"/>
      <c r="B20" s="3" t="s">
        <v>18</v>
      </c>
      <c r="C20" s="37" t="s">
        <v>4</v>
      </c>
      <c r="D20" s="39" t="s">
        <v>11</v>
      </c>
      <c r="E20" s="16">
        <v>18</v>
      </c>
      <c r="F20" s="9">
        <v>33</v>
      </c>
      <c r="G20" s="6">
        <v>13.75</v>
      </c>
      <c r="H20" s="6">
        <f t="shared" si="1"/>
        <v>453.75</v>
      </c>
      <c r="I20" s="21"/>
    </row>
    <row r="21" spans="1:9" s="1" customFormat="1" ht="12.75">
      <c r="A21" s="36"/>
      <c r="B21" s="3" t="s">
        <v>15</v>
      </c>
      <c r="C21" s="37" t="s">
        <v>4</v>
      </c>
      <c r="D21" s="39" t="s">
        <v>11</v>
      </c>
      <c r="E21" s="16">
        <v>9</v>
      </c>
      <c r="F21" s="9">
        <v>16</v>
      </c>
      <c r="G21" s="6">
        <v>13.75</v>
      </c>
      <c r="H21" s="6">
        <f t="shared" si="1"/>
        <v>220</v>
      </c>
      <c r="I21" s="21"/>
    </row>
    <row r="22" spans="1:9" s="1" customFormat="1" ht="12.75">
      <c r="A22" s="40"/>
      <c r="B22" s="10"/>
      <c r="C22" s="11" t="s">
        <v>2</v>
      </c>
      <c r="D22" s="41"/>
      <c r="E22" s="17">
        <f>SUM(E14:E21)</f>
        <v>212</v>
      </c>
      <c r="F22" s="17">
        <v>212</v>
      </c>
      <c r="G22" s="22"/>
      <c r="H22" s="22">
        <f>SUM(H14:H21)</f>
        <v>5301</v>
      </c>
      <c r="I22" s="21"/>
    </row>
    <row r="23" spans="1:9" s="1" customFormat="1" ht="12.75">
      <c r="A23" s="36" t="s">
        <v>36</v>
      </c>
      <c r="B23" s="3" t="s">
        <v>14</v>
      </c>
      <c r="C23" s="37" t="s">
        <v>33</v>
      </c>
      <c r="D23" s="3" t="s">
        <v>10</v>
      </c>
      <c r="E23" s="16">
        <v>8</v>
      </c>
      <c r="F23" s="16">
        <v>8</v>
      </c>
      <c r="G23" s="38">
        <v>21</v>
      </c>
      <c r="H23" s="6">
        <f aca="true" t="shared" si="2" ref="H23:H28">F23*G23</f>
        <v>168</v>
      </c>
      <c r="I23" s="21"/>
    </row>
    <row r="24" spans="1:9" s="1" customFormat="1" ht="12.75">
      <c r="A24" s="36"/>
      <c r="B24" s="3" t="s">
        <v>14</v>
      </c>
      <c r="C24" s="37" t="s">
        <v>5</v>
      </c>
      <c r="D24" s="3" t="s">
        <v>34</v>
      </c>
      <c r="E24" s="16">
        <v>3</v>
      </c>
      <c r="F24" s="9">
        <v>5</v>
      </c>
      <c r="G24" s="6">
        <v>13.8</v>
      </c>
      <c r="H24" s="6">
        <f t="shared" si="2"/>
        <v>69</v>
      </c>
      <c r="I24" s="21"/>
    </row>
    <row r="25" spans="1:9" s="1" customFormat="1" ht="12.75">
      <c r="A25" s="36"/>
      <c r="B25" s="3" t="s">
        <v>14</v>
      </c>
      <c r="C25" s="37" t="s">
        <v>7</v>
      </c>
      <c r="D25" s="39" t="s">
        <v>11</v>
      </c>
      <c r="E25" s="16">
        <v>79</v>
      </c>
      <c r="F25" s="9">
        <v>132</v>
      </c>
      <c r="G25" s="6">
        <v>13.8</v>
      </c>
      <c r="H25" s="6">
        <f t="shared" si="2"/>
        <v>1821.6000000000001</v>
      </c>
      <c r="I25" s="21"/>
    </row>
    <row r="26" spans="1:9" s="1" customFormat="1" ht="12.75">
      <c r="A26" s="36"/>
      <c r="B26" s="3" t="s">
        <v>20</v>
      </c>
      <c r="C26" s="37" t="s">
        <v>4</v>
      </c>
      <c r="D26" s="39" t="s">
        <v>34</v>
      </c>
      <c r="E26" s="16">
        <v>7</v>
      </c>
      <c r="F26" s="9">
        <v>13</v>
      </c>
      <c r="G26" s="6">
        <v>13.2</v>
      </c>
      <c r="H26" s="6">
        <f t="shared" si="2"/>
        <v>171.6</v>
      </c>
      <c r="I26" s="21"/>
    </row>
    <row r="27" spans="1:9" s="1" customFormat="1" ht="12.75">
      <c r="A27" s="36"/>
      <c r="B27" s="3" t="s">
        <v>14</v>
      </c>
      <c r="C27" s="37" t="s">
        <v>4</v>
      </c>
      <c r="D27" s="39" t="s">
        <v>11</v>
      </c>
      <c r="E27" s="16">
        <v>60</v>
      </c>
      <c r="F27" s="9">
        <v>109</v>
      </c>
      <c r="G27" s="6">
        <v>13.2</v>
      </c>
      <c r="H27" s="6">
        <f t="shared" si="2"/>
        <v>1438.8</v>
      </c>
      <c r="I27" s="21"/>
    </row>
    <row r="28" spans="1:9" s="1" customFormat="1" ht="12.75">
      <c r="A28" s="36"/>
      <c r="B28" s="3" t="s">
        <v>17</v>
      </c>
      <c r="C28" s="37" t="s">
        <v>4</v>
      </c>
      <c r="D28" s="39" t="s">
        <v>11</v>
      </c>
      <c r="E28" s="16">
        <v>2</v>
      </c>
      <c r="F28" s="9">
        <v>4</v>
      </c>
      <c r="G28" s="6">
        <v>13.2</v>
      </c>
      <c r="H28" s="6">
        <f t="shared" si="2"/>
        <v>52.8</v>
      </c>
      <c r="I28" s="21"/>
    </row>
    <row r="29" spans="1:9" s="1" customFormat="1" ht="12.75">
      <c r="A29" s="40"/>
      <c r="B29" s="12"/>
      <c r="C29" s="11" t="s">
        <v>2</v>
      </c>
      <c r="D29" s="41"/>
      <c r="E29" s="42">
        <f>SUM(E23:E28)</f>
        <v>159</v>
      </c>
      <c r="F29" s="43">
        <v>159</v>
      </c>
      <c r="G29" s="35"/>
      <c r="H29" s="22">
        <f>SUM(H23:H28)</f>
        <v>3721.8</v>
      </c>
      <c r="I29" s="21"/>
    </row>
    <row r="30" spans="1:9" s="1" customFormat="1" ht="12.75">
      <c r="A30" s="14"/>
      <c r="B30" s="44"/>
      <c r="C30" s="14" t="s">
        <v>46</v>
      </c>
      <c r="D30" s="45"/>
      <c r="E30" s="46">
        <f>+E29+E22+E13</f>
        <v>861</v>
      </c>
      <c r="F30" s="46">
        <f>F29+F22+F13</f>
        <v>861</v>
      </c>
      <c r="G30" s="19"/>
      <c r="H30" s="19">
        <f>H29+H22+H13</f>
        <v>21275.3</v>
      </c>
      <c r="I30" s="19">
        <f>+H30*5/100</f>
        <v>1063.765</v>
      </c>
    </row>
    <row r="31" s="1" customFormat="1" ht="12.75">
      <c r="A31" s="8"/>
    </row>
    <row r="32" s="1" customFormat="1" ht="12.75">
      <c r="A32" s="8"/>
    </row>
    <row r="33" spans="1:8" s="1" customFormat="1" ht="12.75">
      <c r="A33" s="28"/>
      <c r="B33"/>
      <c r="C33"/>
      <c r="D33"/>
      <c r="E33"/>
      <c r="F33"/>
      <c r="G33"/>
      <c r="H33"/>
    </row>
    <row r="34" spans="1:83" s="13" customFormat="1" ht="12.75">
      <c r="A34" s="28"/>
      <c r="B34"/>
      <c r="C34"/>
      <c r="D34"/>
      <c r="E34"/>
      <c r="F34" s="51"/>
      <c r="G34" s="51"/>
      <c r="H34" s="51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</row>
    <row r="35" spans="1:83" s="1" customFormat="1" ht="12.75" customHeight="1">
      <c r="A35" s="28"/>
      <c r="B35"/>
      <c r="C35"/>
      <c r="D35"/>
      <c r="E35"/>
      <c r="F35" s="51"/>
      <c r="G35" s="51"/>
      <c r="H35" s="51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</row>
    <row r="36" spans="1:83" s="1" customFormat="1" ht="12.75" customHeight="1">
      <c r="A36" s="28"/>
      <c r="B36"/>
      <c r="C36"/>
      <c r="D36"/>
      <c r="E36"/>
      <c r="F36" s="51"/>
      <c r="G36" s="51"/>
      <c r="H36" s="51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</row>
    <row r="37" spans="1:83" s="1" customFormat="1" ht="12.75" customHeight="1">
      <c r="A37" s="28"/>
      <c r="B37"/>
      <c r="C37"/>
      <c r="D37"/>
      <c r="E37"/>
      <c r="F37" s="51"/>
      <c r="G37" s="51"/>
      <c r="H37" s="51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</row>
    <row r="38" spans="1:83" s="1" customFormat="1" ht="12.75" customHeight="1">
      <c r="A38" s="28"/>
      <c r="B38"/>
      <c r="C38"/>
      <c r="D38"/>
      <c r="E38"/>
      <c r="F38" s="51"/>
      <c r="G38" s="51"/>
      <c r="H38" s="51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</row>
    <row r="39" spans="1:83" s="1" customFormat="1" ht="12.75" customHeight="1">
      <c r="A39" s="28"/>
      <c r="B39"/>
      <c r="C39"/>
      <c r="D39"/>
      <c r="E39"/>
      <c r="F39" s="51"/>
      <c r="G39" s="51"/>
      <c r="H39" s="51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</row>
    <row r="40" spans="1:83" s="1" customFormat="1" ht="12.75" customHeight="1">
      <c r="A40" s="28"/>
      <c r="B40"/>
      <c r="C40"/>
      <c r="D40"/>
      <c r="E40"/>
      <c r="F40" s="51"/>
      <c r="G40" s="51"/>
      <c r="H40" s="51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</row>
    <row r="41" spans="1:83" s="1" customFormat="1" ht="12.75">
      <c r="A41" s="28"/>
      <c r="B41"/>
      <c r="C41"/>
      <c r="D41"/>
      <c r="E41"/>
      <c r="F41" s="51"/>
      <c r="G41" s="51"/>
      <c r="H41" s="51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</row>
    <row r="42" spans="1:83" s="1" customFormat="1" ht="12.75">
      <c r="A42" s="28"/>
      <c r="B42"/>
      <c r="C42"/>
      <c r="D42"/>
      <c r="E42"/>
      <c r="F42" s="51"/>
      <c r="G42" s="51"/>
      <c r="H42" s="51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</row>
    <row r="43" spans="1:83" s="1" customFormat="1" ht="12.75">
      <c r="A43" s="28"/>
      <c r="B43"/>
      <c r="C43"/>
      <c r="D43"/>
      <c r="E43"/>
      <c r="F43" s="51"/>
      <c r="G43" s="51"/>
      <c r="H43" s="51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</row>
    <row r="44" spans="1:83" s="1" customFormat="1" ht="12.75">
      <c r="A44" s="28"/>
      <c r="B44"/>
      <c r="C44"/>
      <c r="D44"/>
      <c r="E44"/>
      <c r="F44" s="51"/>
      <c r="G44" s="51"/>
      <c r="H44" s="51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</row>
    <row r="45" spans="1:83" s="13" customFormat="1" ht="12.75">
      <c r="A45" s="28"/>
      <c r="B45"/>
      <c r="C45"/>
      <c r="D45"/>
      <c r="E45"/>
      <c r="F45" s="51"/>
      <c r="G45" s="51"/>
      <c r="H45" s="51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</row>
    <row r="46" spans="1:83" s="13" customFormat="1" ht="12.75">
      <c r="A46" s="28"/>
      <c r="B46"/>
      <c r="C46"/>
      <c r="D46"/>
      <c r="E46"/>
      <c r="F46" s="51"/>
      <c r="G46" s="51"/>
      <c r="H46" s="51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</row>
    <row r="47" spans="1:83" s="1" customFormat="1" ht="12.75">
      <c r="A47" s="28"/>
      <c r="B47"/>
      <c r="C47"/>
      <c r="D47"/>
      <c r="E47"/>
      <c r="F47" s="51"/>
      <c r="G47" s="51"/>
      <c r="H47" s="51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</row>
    <row r="48" spans="1:83" s="1" customFormat="1" ht="12.75">
      <c r="A48" s="28"/>
      <c r="B48"/>
      <c r="C48"/>
      <c r="D48"/>
      <c r="E48"/>
      <c r="F48" s="51"/>
      <c r="G48" s="51"/>
      <c r="H48" s="51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</row>
    <row r="49" spans="1:83" s="1" customFormat="1" ht="12.75">
      <c r="A49" s="28"/>
      <c r="B49"/>
      <c r="C49"/>
      <c r="D49"/>
      <c r="E49"/>
      <c r="F49" s="51"/>
      <c r="G49" s="51"/>
      <c r="H49" s="51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</row>
    <row r="50" spans="1:8" s="33" customFormat="1" ht="12.75">
      <c r="A50" s="28"/>
      <c r="B50"/>
      <c r="C50"/>
      <c r="D50"/>
      <c r="E50"/>
      <c r="F50" s="51"/>
      <c r="G50" s="51"/>
      <c r="H50" s="51"/>
    </row>
    <row r="51" spans="1:8" s="33" customFormat="1" ht="12.75">
      <c r="A51" s="28"/>
      <c r="B51"/>
      <c r="C51"/>
      <c r="D51"/>
      <c r="E51"/>
      <c r="F51" s="51"/>
      <c r="G51" s="51"/>
      <c r="H51" s="51"/>
    </row>
    <row r="52" spans="1:8" s="33" customFormat="1" ht="12.75">
      <c r="A52" s="28"/>
      <c r="B52"/>
      <c r="C52"/>
      <c r="D52"/>
      <c r="E52"/>
      <c r="F52" s="51"/>
      <c r="G52" s="51"/>
      <c r="H52" s="51"/>
    </row>
    <row r="53" spans="1:8" s="33" customFormat="1" ht="12.75">
      <c r="A53" s="28"/>
      <c r="B53"/>
      <c r="C53"/>
      <c r="D53"/>
      <c r="E53"/>
      <c r="F53" s="51"/>
      <c r="G53" s="51"/>
      <c r="H53" s="51"/>
    </row>
    <row r="54" spans="1:8" s="33" customFormat="1" ht="12.75">
      <c r="A54" s="28"/>
      <c r="B54"/>
      <c r="C54"/>
      <c r="D54"/>
      <c r="E54"/>
      <c r="F54" s="51"/>
      <c r="G54" s="51"/>
      <c r="H54" s="51"/>
    </row>
    <row r="55" spans="1:8" s="33" customFormat="1" ht="12.75">
      <c r="A55" s="28"/>
      <c r="B55"/>
      <c r="C55"/>
      <c r="D55"/>
      <c r="E55"/>
      <c r="F55" s="51"/>
      <c r="G55" s="51"/>
      <c r="H55" s="51"/>
    </row>
    <row r="56" spans="1:8" s="33" customFormat="1" ht="12.75">
      <c r="A56" s="28"/>
      <c r="B56"/>
      <c r="C56"/>
      <c r="D56"/>
      <c r="E56"/>
      <c r="F56" s="51"/>
      <c r="G56" s="51"/>
      <c r="H56" s="51"/>
    </row>
    <row r="57" spans="1:8" s="33" customFormat="1" ht="12.75">
      <c r="A57" s="28"/>
      <c r="B57"/>
      <c r="C57"/>
      <c r="D57"/>
      <c r="E57"/>
      <c r="F57" s="51"/>
      <c r="G57" s="51"/>
      <c r="H57" s="51"/>
    </row>
    <row r="58" spans="1:8" s="33" customFormat="1" ht="12.75">
      <c r="A58" s="28"/>
      <c r="B58"/>
      <c r="C58"/>
      <c r="D58"/>
      <c r="E58"/>
      <c r="F58" s="51"/>
      <c r="G58" s="51"/>
      <c r="H58" s="51"/>
    </row>
    <row r="59" spans="1:8" s="33" customFormat="1" ht="12.75">
      <c r="A59" s="28"/>
      <c r="B59"/>
      <c r="C59"/>
      <c r="D59"/>
      <c r="E59"/>
      <c r="F59" s="51"/>
      <c r="G59" s="51"/>
      <c r="H59" s="51"/>
    </row>
    <row r="60" spans="1:8" s="33" customFormat="1" ht="12.75">
      <c r="A60" s="28"/>
      <c r="B60"/>
      <c r="C60"/>
      <c r="D60"/>
      <c r="E60"/>
      <c r="F60" s="51"/>
      <c r="G60" s="51"/>
      <c r="H60" s="51"/>
    </row>
    <row r="61" spans="1:8" s="33" customFormat="1" ht="12.75">
      <c r="A61" s="28"/>
      <c r="B61"/>
      <c r="C61"/>
      <c r="D61"/>
      <c r="E61"/>
      <c r="F61" s="51"/>
      <c r="G61" s="51"/>
      <c r="H61" s="51"/>
    </row>
    <row r="62" spans="1:8" s="33" customFormat="1" ht="12.75">
      <c r="A62" s="28"/>
      <c r="B62"/>
      <c r="C62"/>
      <c r="D62"/>
      <c r="E62"/>
      <c r="F62" s="51"/>
      <c r="G62" s="51"/>
      <c r="H62" s="51"/>
    </row>
    <row r="63" spans="1:8" s="33" customFormat="1" ht="12.75">
      <c r="A63" s="28"/>
      <c r="B63"/>
      <c r="C63"/>
      <c r="D63"/>
      <c r="E63"/>
      <c r="F63" s="51"/>
      <c r="G63" s="51"/>
      <c r="H63" s="51"/>
    </row>
    <row r="64" spans="1:8" s="33" customFormat="1" ht="12.75">
      <c r="A64" s="28"/>
      <c r="B64"/>
      <c r="C64"/>
      <c r="D64"/>
      <c r="E64"/>
      <c r="F64" s="51"/>
      <c r="G64" s="51"/>
      <c r="H64" s="51"/>
    </row>
    <row r="65" spans="1:8" s="33" customFormat="1" ht="12.75">
      <c r="A65" s="28"/>
      <c r="B65"/>
      <c r="C65"/>
      <c r="D65"/>
      <c r="E65"/>
      <c r="F65" s="51"/>
      <c r="G65" s="51"/>
      <c r="H65" s="51"/>
    </row>
    <row r="66" spans="1:8" s="33" customFormat="1" ht="12.75">
      <c r="A66" s="28"/>
      <c r="B66"/>
      <c r="C66"/>
      <c r="D66"/>
      <c r="E66"/>
      <c r="F66" s="51"/>
      <c r="G66" s="51"/>
      <c r="H66" s="51"/>
    </row>
    <row r="67" spans="1:8" s="33" customFormat="1" ht="12.75">
      <c r="A67" s="28"/>
      <c r="B67"/>
      <c r="C67"/>
      <c r="D67"/>
      <c r="E67"/>
      <c r="F67" s="51"/>
      <c r="G67" s="51"/>
      <c r="H67" s="51"/>
    </row>
    <row r="68" spans="1:8" s="33" customFormat="1" ht="12.75">
      <c r="A68" s="28"/>
      <c r="B68"/>
      <c r="C68"/>
      <c r="D68"/>
      <c r="E68"/>
      <c r="F68" s="51"/>
      <c r="G68" s="51"/>
      <c r="H68" s="51"/>
    </row>
    <row r="69" spans="1:8" s="33" customFormat="1" ht="12.75">
      <c r="A69" s="28"/>
      <c r="B69"/>
      <c r="C69"/>
      <c r="D69"/>
      <c r="E69"/>
      <c r="F69" s="51"/>
      <c r="G69" s="51"/>
      <c r="H69" s="51"/>
    </row>
    <row r="70" spans="1:8" s="33" customFormat="1" ht="12.75">
      <c r="A70" s="28"/>
      <c r="B70"/>
      <c r="C70"/>
      <c r="D70"/>
      <c r="E70"/>
      <c r="F70" s="51"/>
      <c r="G70" s="51"/>
      <c r="H70" s="51"/>
    </row>
    <row r="71" spans="1:8" s="33" customFormat="1" ht="12.75">
      <c r="A71" s="28"/>
      <c r="B71"/>
      <c r="C71"/>
      <c r="D71"/>
      <c r="E71"/>
      <c r="F71" s="51"/>
      <c r="G71" s="51"/>
      <c r="H71" s="51"/>
    </row>
    <row r="72" spans="1:8" s="33" customFormat="1" ht="12.75">
      <c r="A72" s="28"/>
      <c r="B72"/>
      <c r="C72"/>
      <c r="D72"/>
      <c r="E72"/>
      <c r="F72" s="51"/>
      <c r="G72" s="51"/>
      <c r="H72" s="51"/>
    </row>
    <row r="73" spans="1:8" s="33" customFormat="1" ht="12.75">
      <c r="A73" s="28"/>
      <c r="B73"/>
      <c r="C73"/>
      <c r="D73"/>
      <c r="E73"/>
      <c r="F73"/>
      <c r="G73"/>
      <c r="H73"/>
    </row>
    <row r="74" spans="1:8" s="33" customFormat="1" ht="12.75">
      <c r="A74" s="28"/>
      <c r="B74"/>
      <c r="C74"/>
      <c r="D74"/>
      <c r="E74"/>
      <c r="F74"/>
      <c r="G74"/>
      <c r="H74"/>
    </row>
    <row r="75" spans="1:8" s="33" customFormat="1" ht="12.75">
      <c r="A75" s="28"/>
      <c r="B75"/>
      <c r="C75"/>
      <c r="D75"/>
      <c r="E75"/>
      <c r="F75"/>
      <c r="G75"/>
      <c r="H75"/>
    </row>
    <row r="76" spans="1:8" s="1" customFormat="1" ht="12.75">
      <c r="A76" s="28"/>
      <c r="B76"/>
      <c r="C76"/>
      <c r="D76"/>
      <c r="E76"/>
      <c r="F76"/>
      <c r="G76"/>
      <c r="H76"/>
    </row>
    <row r="77" spans="1:8" s="1" customFormat="1" ht="12.75">
      <c r="A77" s="28"/>
      <c r="B77"/>
      <c r="C77"/>
      <c r="D77"/>
      <c r="E77"/>
      <c r="F77"/>
      <c r="G77"/>
      <c r="H77"/>
    </row>
    <row r="78" spans="1:8" s="1" customFormat="1" ht="12.75">
      <c r="A78" s="28"/>
      <c r="B78"/>
      <c r="C78"/>
      <c r="D78"/>
      <c r="E78"/>
      <c r="F78"/>
      <c r="G78"/>
      <c r="H78"/>
    </row>
    <row r="79" spans="1:8" s="13" customFormat="1" ht="12.75">
      <c r="A79" s="28"/>
      <c r="B79"/>
      <c r="C79"/>
      <c r="D79"/>
      <c r="E79"/>
      <c r="F79"/>
      <c r="G79"/>
      <c r="H79"/>
    </row>
    <row r="80" spans="1:8" s="1" customFormat="1" ht="12.75">
      <c r="A80" s="28"/>
      <c r="B80"/>
      <c r="C80"/>
      <c r="D80"/>
      <c r="E80"/>
      <c r="F80"/>
      <c r="G80"/>
      <c r="H80"/>
    </row>
    <row r="81" spans="1:8" s="1" customFormat="1" ht="12.75">
      <c r="A81" s="28"/>
      <c r="B81"/>
      <c r="C81"/>
      <c r="D81"/>
      <c r="E81"/>
      <c r="F81"/>
      <c r="G81"/>
      <c r="H81"/>
    </row>
    <row r="82" spans="1:11" s="1" customFormat="1" ht="12.75">
      <c r="A82" s="28"/>
      <c r="B82"/>
      <c r="C82"/>
      <c r="D82"/>
      <c r="E82"/>
      <c r="F82"/>
      <c r="G82"/>
      <c r="H82"/>
      <c r="K82" s="47"/>
    </row>
    <row r="83" spans="1:8" s="1" customFormat="1" ht="12.75">
      <c r="A83" s="28"/>
      <c r="B83"/>
      <c r="C83"/>
      <c r="D83"/>
      <c r="E83"/>
      <c r="F83"/>
      <c r="G83"/>
      <c r="H83"/>
    </row>
    <row r="84" spans="1:8" s="1" customFormat="1" ht="12.75">
      <c r="A84" s="28"/>
      <c r="B84"/>
      <c r="C84"/>
      <c r="D84"/>
      <c r="E84"/>
      <c r="F84"/>
      <c r="G84"/>
      <c r="H84"/>
    </row>
    <row r="85" spans="1:8" s="1" customFormat="1" ht="12.75">
      <c r="A85" s="28"/>
      <c r="B85"/>
      <c r="C85"/>
      <c r="D85"/>
      <c r="E85"/>
      <c r="F85"/>
      <c r="G85"/>
      <c r="H85"/>
    </row>
    <row r="86" spans="1:8" s="1" customFormat="1" ht="12.75">
      <c r="A86" s="28"/>
      <c r="B86"/>
      <c r="C86"/>
      <c r="D86"/>
      <c r="E86"/>
      <c r="F86"/>
      <c r="G86"/>
      <c r="H86"/>
    </row>
    <row r="87" spans="1:8" s="1" customFormat="1" ht="12.75">
      <c r="A87" s="28"/>
      <c r="B87"/>
      <c r="C87"/>
      <c r="D87"/>
      <c r="E87"/>
      <c r="F87"/>
      <c r="G87"/>
      <c r="H87"/>
    </row>
    <row r="88" spans="1:8" s="13" customFormat="1" ht="12.75">
      <c r="A88" s="28"/>
      <c r="B88"/>
      <c r="C88"/>
      <c r="D88"/>
      <c r="E88"/>
      <c r="F88"/>
      <c r="G88"/>
      <c r="H88"/>
    </row>
    <row r="89" spans="1:8" s="1" customFormat="1" ht="12.75">
      <c r="A89" s="28"/>
      <c r="B89"/>
      <c r="C89"/>
      <c r="D89"/>
      <c r="E89"/>
      <c r="F89"/>
      <c r="G89"/>
      <c r="H89"/>
    </row>
    <row r="90" spans="1:8" s="1" customFormat="1" ht="12.75">
      <c r="A90" s="28"/>
      <c r="B90"/>
      <c r="C90"/>
      <c r="D90"/>
      <c r="E90"/>
      <c r="F90"/>
      <c r="G90"/>
      <c r="H90"/>
    </row>
    <row r="91" spans="1:8" s="1" customFormat="1" ht="12.75">
      <c r="A91" s="28"/>
      <c r="B91"/>
      <c r="C91"/>
      <c r="D91"/>
      <c r="E91"/>
      <c r="F91"/>
      <c r="G91"/>
      <c r="H91"/>
    </row>
    <row r="92" spans="1:8" s="1" customFormat="1" ht="12.75">
      <c r="A92" s="28"/>
      <c r="B92"/>
      <c r="C92"/>
      <c r="D92"/>
      <c r="E92"/>
      <c r="F92"/>
      <c r="G92"/>
      <c r="H92"/>
    </row>
    <row r="93" spans="1:8" s="1" customFormat="1" ht="12.75">
      <c r="A93" s="28"/>
      <c r="B93"/>
      <c r="C93"/>
      <c r="D93"/>
      <c r="E93"/>
      <c r="F93"/>
      <c r="G93"/>
      <c r="H93"/>
    </row>
    <row r="94" spans="1:8" s="1" customFormat="1" ht="12.75">
      <c r="A94" s="28"/>
      <c r="B94"/>
      <c r="C94"/>
      <c r="D94"/>
      <c r="E94"/>
      <c r="F94"/>
      <c r="G94"/>
      <c r="H94"/>
    </row>
    <row r="95" spans="1:8" s="1" customFormat="1" ht="12.75">
      <c r="A95" s="28"/>
      <c r="B95"/>
      <c r="C95"/>
      <c r="D95"/>
      <c r="E95"/>
      <c r="F95"/>
      <c r="G95"/>
      <c r="H95"/>
    </row>
    <row r="96" spans="1:8" s="1" customFormat="1" ht="12.75">
      <c r="A96" s="28"/>
      <c r="B96"/>
      <c r="C96"/>
      <c r="D96"/>
      <c r="E96"/>
      <c r="F96"/>
      <c r="G96"/>
      <c r="H96"/>
    </row>
    <row r="97" spans="1:8" s="1" customFormat="1" ht="12.75">
      <c r="A97" s="28"/>
      <c r="B97"/>
      <c r="C97"/>
      <c r="D97"/>
      <c r="E97"/>
      <c r="F97"/>
      <c r="G97"/>
      <c r="H97"/>
    </row>
    <row r="98" spans="1:8" s="1" customFormat="1" ht="12.75">
      <c r="A98" s="28"/>
      <c r="B98"/>
      <c r="C98"/>
      <c r="D98"/>
      <c r="E98"/>
      <c r="F98"/>
      <c r="G98"/>
      <c r="H98"/>
    </row>
    <row r="99" spans="1:8" s="1" customFormat="1" ht="12.75">
      <c r="A99" s="28"/>
      <c r="B99"/>
      <c r="C99"/>
      <c r="D99"/>
      <c r="E99"/>
      <c r="F99"/>
      <c r="G99"/>
      <c r="H99"/>
    </row>
    <row r="100" spans="1:8" s="13" customFormat="1" ht="12.75">
      <c r="A100" s="28"/>
      <c r="B100"/>
      <c r="C100"/>
      <c r="D100"/>
      <c r="E100"/>
      <c r="F100"/>
      <c r="G100"/>
      <c r="H100"/>
    </row>
    <row r="101" spans="1:8" s="1" customFormat="1" ht="12.75">
      <c r="A101" s="28"/>
      <c r="B101"/>
      <c r="C101"/>
      <c r="D101"/>
      <c r="E101"/>
      <c r="F101"/>
      <c r="G101"/>
      <c r="H101"/>
    </row>
    <row r="102" spans="1:8" s="1" customFormat="1" ht="12.75">
      <c r="A102" s="28"/>
      <c r="B102"/>
      <c r="C102"/>
      <c r="D102"/>
      <c r="E102"/>
      <c r="F102"/>
      <c r="G102"/>
      <c r="H102"/>
    </row>
    <row r="103" spans="1:8" s="1" customFormat="1" ht="12.75">
      <c r="A103" s="28"/>
      <c r="B103"/>
      <c r="C103"/>
      <c r="D103"/>
      <c r="E103"/>
      <c r="F103"/>
      <c r="G103"/>
      <c r="H103"/>
    </row>
    <row r="104" spans="1:8" s="1" customFormat="1" ht="12.75">
      <c r="A104" s="28"/>
      <c r="B104"/>
      <c r="C104"/>
      <c r="D104"/>
      <c r="E104"/>
      <c r="F104"/>
      <c r="G104"/>
      <c r="H104"/>
    </row>
    <row r="105" spans="1:8" s="1" customFormat="1" ht="12.75">
      <c r="A105" s="28"/>
      <c r="B105"/>
      <c r="C105"/>
      <c r="D105"/>
      <c r="E105"/>
      <c r="F105"/>
      <c r="G105"/>
      <c r="H105"/>
    </row>
    <row r="106" spans="1:8" s="1" customFormat="1" ht="12.75">
      <c r="A106" s="28"/>
      <c r="B106"/>
      <c r="C106"/>
      <c r="D106"/>
      <c r="E106"/>
      <c r="F106"/>
      <c r="G106"/>
      <c r="H106"/>
    </row>
    <row r="107" spans="1:8" s="1" customFormat="1" ht="12.75">
      <c r="A107" s="28"/>
      <c r="B107"/>
      <c r="C107"/>
      <c r="D107"/>
      <c r="E107"/>
      <c r="F107"/>
      <c r="G107"/>
      <c r="H107"/>
    </row>
    <row r="108" spans="1:8" s="48" customFormat="1" ht="12.75">
      <c r="A108" s="28"/>
      <c r="B108"/>
      <c r="C108"/>
      <c r="D108"/>
      <c r="E108"/>
      <c r="F108"/>
      <c r="G108"/>
      <c r="H108"/>
    </row>
    <row r="109" spans="1:8" s="1" customFormat="1" ht="12.75">
      <c r="A109" s="28"/>
      <c r="B109"/>
      <c r="C109"/>
      <c r="D109"/>
      <c r="E109"/>
      <c r="F109"/>
      <c r="G109"/>
      <c r="H109"/>
    </row>
    <row r="110" spans="1:8" s="1" customFormat="1" ht="12.75">
      <c r="A110" s="28"/>
      <c r="B110"/>
      <c r="C110"/>
      <c r="D110"/>
      <c r="E110"/>
      <c r="F110"/>
      <c r="G110"/>
      <c r="H110"/>
    </row>
    <row r="111" spans="1:8" s="1" customFormat="1" ht="12.75">
      <c r="A111" s="28"/>
      <c r="B111"/>
      <c r="C111"/>
      <c r="D111"/>
      <c r="E111"/>
      <c r="F111"/>
      <c r="G111"/>
      <c r="H111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0"/>
  <sheetViews>
    <sheetView workbookViewId="0" topLeftCell="A223">
      <selection activeCell="F4" sqref="F4"/>
    </sheetView>
  </sheetViews>
  <sheetFormatPr defaultColWidth="9.140625" defaultRowHeight="12.75"/>
  <cols>
    <col min="1" max="1" width="7.00390625" style="1" customWidth="1"/>
    <col min="2" max="2" width="6.00390625" style="1" customWidth="1"/>
    <col min="3" max="3" width="24.57421875" style="1" customWidth="1"/>
    <col min="4" max="4" width="8.8515625" style="1" customWidth="1"/>
    <col min="5" max="5" width="11.28125" style="1" hidden="1" customWidth="1"/>
    <col min="6" max="6" width="11.28125" style="1" customWidth="1"/>
    <col min="7" max="7" width="8.00390625" style="1" customWidth="1"/>
    <col min="8" max="8" width="10.140625" style="1" customWidth="1"/>
    <col min="9" max="16384" width="9.140625" style="1" customWidth="1"/>
  </cols>
  <sheetData>
    <row r="2" spans="1:8" ht="18" customHeight="1">
      <c r="A2" s="54" t="s">
        <v>12</v>
      </c>
      <c r="B2" s="54"/>
      <c r="C2" s="54"/>
      <c r="D2" s="54"/>
      <c r="E2" s="54"/>
      <c r="F2" s="54"/>
      <c r="G2" s="54"/>
      <c r="H2" s="54"/>
    </row>
    <row r="4" spans="1:9" s="2" customFormat="1" ht="76.5" customHeight="1">
      <c r="A4" s="29" t="s">
        <v>26</v>
      </c>
      <c r="B4" s="30" t="s">
        <v>0</v>
      </c>
      <c r="C4" s="31" t="s">
        <v>1</v>
      </c>
      <c r="D4" s="30" t="s">
        <v>27</v>
      </c>
      <c r="E4" s="30" t="s">
        <v>28</v>
      </c>
      <c r="F4" s="30" t="s">
        <v>29</v>
      </c>
      <c r="G4" s="32" t="s">
        <v>30</v>
      </c>
      <c r="H4" s="32" t="s">
        <v>31</v>
      </c>
      <c r="I4" s="27" t="s">
        <v>21</v>
      </c>
    </row>
    <row r="5" spans="1:9" ht="12.75" customHeight="1">
      <c r="A5" s="18" t="s">
        <v>37</v>
      </c>
      <c r="B5" s="3" t="s">
        <v>18</v>
      </c>
      <c r="C5" s="5" t="s">
        <v>38</v>
      </c>
      <c r="D5" s="3" t="s">
        <v>10</v>
      </c>
      <c r="E5" s="5">
        <v>1</v>
      </c>
      <c r="F5" s="5">
        <v>1</v>
      </c>
      <c r="G5" s="6">
        <v>23</v>
      </c>
      <c r="H5" s="6">
        <f aca="true" t="shared" si="0" ref="H5:H12">+F5*G5</f>
        <v>23</v>
      </c>
      <c r="I5" s="20"/>
    </row>
    <row r="6" spans="1:9" ht="12.75">
      <c r="A6" s="5"/>
      <c r="B6" s="3" t="s">
        <v>18</v>
      </c>
      <c r="C6" s="5" t="s">
        <v>33</v>
      </c>
      <c r="D6" s="3" t="s">
        <v>10</v>
      </c>
      <c r="E6" s="16">
        <v>13</v>
      </c>
      <c r="F6" s="5">
        <v>13</v>
      </c>
      <c r="G6" s="6">
        <v>23</v>
      </c>
      <c r="H6" s="6">
        <f t="shared" si="0"/>
        <v>299</v>
      </c>
      <c r="I6" s="21"/>
    </row>
    <row r="7" spans="1:9" ht="12.75">
      <c r="A7" s="5"/>
      <c r="B7" s="3" t="s">
        <v>16</v>
      </c>
      <c r="C7" s="5" t="s">
        <v>33</v>
      </c>
      <c r="D7" s="3" t="s">
        <v>10</v>
      </c>
      <c r="E7" s="16">
        <v>21</v>
      </c>
      <c r="F7" s="5">
        <v>21</v>
      </c>
      <c r="G7" s="6">
        <v>23</v>
      </c>
      <c r="H7" s="6">
        <f t="shared" si="0"/>
        <v>483</v>
      </c>
      <c r="I7" s="21"/>
    </row>
    <row r="8" spans="1:9" ht="12.75">
      <c r="A8" s="5"/>
      <c r="B8" s="3" t="s">
        <v>16</v>
      </c>
      <c r="C8" s="5" t="s">
        <v>5</v>
      </c>
      <c r="D8" s="3" t="s">
        <v>11</v>
      </c>
      <c r="E8" s="16">
        <v>103</v>
      </c>
      <c r="F8" s="5">
        <v>172</v>
      </c>
      <c r="G8" s="6">
        <v>14.4</v>
      </c>
      <c r="H8" s="6">
        <f t="shared" si="0"/>
        <v>2476.8</v>
      </c>
      <c r="I8" s="21"/>
    </row>
    <row r="9" spans="1:9" ht="12.75">
      <c r="A9" s="5"/>
      <c r="B9" s="3" t="s">
        <v>18</v>
      </c>
      <c r="C9" s="5" t="s">
        <v>5</v>
      </c>
      <c r="D9" s="3" t="s">
        <v>11</v>
      </c>
      <c r="E9" s="5">
        <v>3</v>
      </c>
      <c r="F9" s="9">
        <v>5</v>
      </c>
      <c r="G9" s="6">
        <v>14.4</v>
      </c>
      <c r="H9" s="6">
        <f t="shared" si="0"/>
        <v>72</v>
      </c>
      <c r="I9" s="21"/>
    </row>
    <row r="10" spans="1:9" ht="12.75">
      <c r="A10" s="5"/>
      <c r="B10" s="3" t="s">
        <v>16</v>
      </c>
      <c r="C10" s="5" t="s">
        <v>6</v>
      </c>
      <c r="D10" s="3" t="s">
        <v>11</v>
      </c>
      <c r="E10" s="5">
        <v>10</v>
      </c>
      <c r="F10" s="9">
        <v>17</v>
      </c>
      <c r="G10" s="6">
        <v>14.4</v>
      </c>
      <c r="H10" s="6">
        <f t="shared" si="0"/>
        <v>244.8</v>
      </c>
      <c r="I10" s="21"/>
    </row>
    <row r="11" spans="1:9" ht="12.75">
      <c r="A11" s="5"/>
      <c r="B11" s="3" t="s">
        <v>18</v>
      </c>
      <c r="C11" s="5" t="s">
        <v>7</v>
      </c>
      <c r="D11" s="3" t="s">
        <v>11</v>
      </c>
      <c r="E11" s="5">
        <v>16</v>
      </c>
      <c r="F11" s="9">
        <v>27</v>
      </c>
      <c r="G11" s="6">
        <v>14.4</v>
      </c>
      <c r="H11" s="6">
        <f t="shared" si="0"/>
        <v>388.8</v>
      </c>
      <c r="I11" s="21"/>
    </row>
    <row r="12" spans="1:9" ht="12.75">
      <c r="A12" s="5"/>
      <c r="B12" s="3" t="s">
        <v>16</v>
      </c>
      <c r="C12" s="5" t="s">
        <v>7</v>
      </c>
      <c r="D12" s="3" t="s">
        <v>11</v>
      </c>
      <c r="E12" s="5">
        <v>100</v>
      </c>
      <c r="F12" s="9">
        <v>167</v>
      </c>
      <c r="G12" s="6">
        <v>14.4</v>
      </c>
      <c r="H12" s="6">
        <f t="shared" si="0"/>
        <v>2404.8</v>
      </c>
      <c r="I12" s="21"/>
    </row>
    <row r="13" spans="1:9" ht="12.75">
      <c r="A13" s="5"/>
      <c r="B13" s="3" t="s">
        <v>18</v>
      </c>
      <c r="C13" s="5" t="s">
        <v>4</v>
      </c>
      <c r="D13" s="3" t="s">
        <v>11</v>
      </c>
      <c r="E13" s="5">
        <v>10</v>
      </c>
      <c r="F13" s="9">
        <v>18</v>
      </c>
      <c r="G13" s="6">
        <v>13.75</v>
      </c>
      <c r="H13" s="6">
        <f>+F13*G13</f>
        <v>247.5</v>
      </c>
      <c r="I13" s="21"/>
    </row>
    <row r="14" spans="1:9" ht="12.75">
      <c r="A14" s="5"/>
      <c r="B14" s="3" t="s">
        <v>16</v>
      </c>
      <c r="C14" s="5" t="s">
        <v>4</v>
      </c>
      <c r="D14" s="3" t="s">
        <v>11</v>
      </c>
      <c r="E14" s="5">
        <v>85</v>
      </c>
      <c r="F14" s="9">
        <v>155</v>
      </c>
      <c r="G14" s="6">
        <v>13.75</v>
      </c>
      <c r="H14" s="6">
        <f>+F14*G14</f>
        <v>2131.25</v>
      </c>
      <c r="I14" s="21"/>
    </row>
    <row r="15" spans="1:9" ht="14.25" customHeight="1">
      <c r="A15" s="7"/>
      <c r="B15" s="12"/>
      <c r="C15" s="11" t="s">
        <v>2</v>
      </c>
      <c r="D15" s="11"/>
      <c r="E15" s="7">
        <f>SUM(E5:E14)</f>
        <v>362</v>
      </c>
      <c r="F15" s="7">
        <v>362</v>
      </c>
      <c r="G15" s="35"/>
      <c r="H15" s="35">
        <f>SUM(H5:H14)</f>
        <v>8770.95</v>
      </c>
      <c r="I15" s="21"/>
    </row>
    <row r="16" spans="1:9" ht="12.75">
      <c r="A16" s="18" t="s">
        <v>39</v>
      </c>
      <c r="B16" s="3" t="s">
        <v>20</v>
      </c>
      <c r="C16" s="5" t="s">
        <v>38</v>
      </c>
      <c r="D16" s="3" t="s">
        <v>10</v>
      </c>
      <c r="E16" s="5">
        <v>2</v>
      </c>
      <c r="F16" s="5">
        <v>2</v>
      </c>
      <c r="G16" s="6">
        <v>21</v>
      </c>
      <c r="H16" s="6">
        <f aca="true" t="shared" si="1" ref="H16:H26">+F16*G16</f>
        <v>42</v>
      </c>
      <c r="I16" s="21"/>
    </row>
    <row r="17" spans="1:9" ht="12.75">
      <c r="A17" s="18"/>
      <c r="B17" s="3" t="s">
        <v>14</v>
      </c>
      <c r="C17" s="5" t="s">
        <v>38</v>
      </c>
      <c r="D17" s="3" t="s">
        <v>10</v>
      </c>
      <c r="E17" s="5">
        <v>1</v>
      </c>
      <c r="F17" s="5">
        <v>1</v>
      </c>
      <c r="G17" s="6">
        <v>21</v>
      </c>
      <c r="H17" s="6">
        <f t="shared" si="1"/>
        <v>21</v>
      </c>
      <c r="I17" s="21"/>
    </row>
    <row r="18" spans="1:9" ht="12.75">
      <c r="A18" s="18"/>
      <c r="B18" s="3" t="s">
        <v>20</v>
      </c>
      <c r="C18" s="5" t="s">
        <v>33</v>
      </c>
      <c r="D18" s="3" t="s">
        <v>10</v>
      </c>
      <c r="E18" s="5">
        <v>71</v>
      </c>
      <c r="F18" s="5">
        <v>71</v>
      </c>
      <c r="G18" s="6">
        <v>21</v>
      </c>
      <c r="H18" s="6">
        <f t="shared" si="1"/>
        <v>1491</v>
      </c>
      <c r="I18" s="21"/>
    </row>
    <row r="19" spans="1:9" ht="12.75">
      <c r="A19" s="5"/>
      <c r="B19" s="3" t="s">
        <v>14</v>
      </c>
      <c r="C19" s="5" t="s">
        <v>33</v>
      </c>
      <c r="D19" s="3" t="s">
        <v>10</v>
      </c>
      <c r="E19" s="5">
        <v>10</v>
      </c>
      <c r="F19" s="5">
        <v>10</v>
      </c>
      <c r="G19" s="6">
        <v>21</v>
      </c>
      <c r="H19" s="6">
        <f t="shared" si="1"/>
        <v>210</v>
      </c>
      <c r="I19" s="21"/>
    </row>
    <row r="20" spans="1:9" ht="12.75">
      <c r="A20" s="5"/>
      <c r="B20" s="3" t="s">
        <v>20</v>
      </c>
      <c r="C20" s="5" t="s">
        <v>5</v>
      </c>
      <c r="D20" s="3" t="s">
        <v>11</v>
      </c>
      <c r="E20" s="5">
        <v>178</v>
      </c>
      <c r="F20" s="9">
        <v>297</v>
      </c>
      <c r="G20" s="6">
        <v>13.8</v>
      </c>
      <c r="H20" s="6">
        <f t="shared" si="1"/>
        <v>4098.6</v>
      </c>
      <c r="I20" s="21"/>
    </row>
    <row r="21" spans="1:9" ht="12.75">
      <c r="A21" s="5"/>
      <c r="B21" s="3" t="s">
        <v>14</v>
      </c>
      <c r="C21" s="5" t="s">
        <v>5</v>
      </c>
      <c r="D21" s="3" t="s">
        <v>11</v>
      </c>
      <c r="E21" s="5">
        <v>3</v>
      </c>
      <c r="F21" s="9">
        <v>5</v>
      </c>
      <c r="G21" s="6">
        <v>13.8</v>
      </c>
      <c r="H21" s="6">
        <f t="shared" si="1"/>
        <v>69</v>
      </c>
      <c r="I21" s="21"/>
    </row>
    <row r="22" spans="1:9" ht="12.75">
      <c r="A22" s="5"/>
      <c r="B22" s="3" t="s">
        <v>20</v>
      </c>
      <c r="C22" s="5" t="s">
        <v>6</v>
      </c>
      <c r="D22" s="3" t="s">
        <v>34</v>
      </c>
      <c r="E22" s="5">
        <v>2</v>
      </c>
      <c r="F22" s="9">
        <v>3</v>
      </c>
      <c r="G22" s="6">
        <v>13.8</v>
      </c>
      <c r="H22" s="6">
        <f t="shared" si="1"/>
        <v>41.400000000000006</v>
      </c>
      <c r="I22" s="21"/>
    </row>
    <row r="23" spans="1:9" ht="12.75">
      <c r="A23" s="5"/>
      <c r="B23" s="3" t="s">
        <v>20</v>
      </c>
      <c r="C23" s="5" t="s">
        <v>7</v>
      </c>
      <c r="D23" s="3" t="s">
        <v>11</v>
      </c>
      <c r="E23" s="5">
        <v>319</v>
      </c>
      <c r="F23" s="9">
        <v>532</v>
      </c>
      <c r="G23" s="6">
        <v>13.8</v>
      </c>
      <c r="H23" s="6">
        <f t="shared" si="1"/>
        <v>7341.6</v>
      </c>
      <c r="I23" s="21"/>
    </row>
    <row r="24" spans="1:9" ht="12.75">
      <c r="A24" s="5"/>
      <c r="B24" s="3" t="s">
        <v>14</v>
      </c>
      <c r="C24" s="5" t="s">
        <v>7</v>
      </c>
      <c r="D24" s="3" t="s">
        <v>11</v>
      </c>
      <c r="E24" s="5">
        <v>12</v>
      </c>
      <c r="F24" s="9">
        <v>20</v>
      </c>
      <c r="G24" s="6">
        <v>13.8</v>
      </c>
      <c r="H24" s="6">
        <f t="shared" si="1"/>
        <v>276</v>
      </c>
      <c r="I24" s="21"/>
    </row>
    <row r="25" spans="1:9" ht="12.75">
      <c r="A25" s="5"/>
      <c r="B25" s="3" t="s">
        <v>20</v>
      </c>
      <c r="C25" s="5" t="s">
        <v>4</v>
      </c>
      <c r="D25" s="3" t="s">
        <v>11</v>
      </c>
      <c r="E25" s="5">
        <v>200</v>
      </c>
      <c r="F25" s="9">
        <v>364</v>
      </c>
      <c r="G25" s="6">
        <v>13.2</v>
      </c>
      <c r="H25" s="6">
        <f t="shared" si="1"/>
        <v>4804.8</v>
      </c>
      <c r="I25" s="21"/>
    </row>
    <row r="26" spans="1:11" ht="12.75">
      <c r="A26" s="5"/>
      <c r="B26" s="3" t="s">
        <v>14</v>
      </c>
      <c r="C26" s="5" t="s">
        <v>4</v>
      </c>
      <c r="D26" s="3" t="s">
        <v>11</v>
      </c>
      <c r="E26" s="5">
        <v>10</v>
      </c>
      <c r="F26" s="9">
        <v>18</v>
      </c>
      <c r="G26" s="6">
        <v>13.2</v>
      </c>
      <c r="H26" s="6">
        <f t="shared" si="1"/>
        <v>237.6</v>
      </c>
      <c r="I26" s="21"/>
      <c r="K26" s="47"/>
    </row>
    <row r="27" spans="1:9" ht="12.75">
      <c r="A27" s="7"/>
      <c r="B27" s="12"/>
      <c r="C27" s="11" t="s">
        <v>2</v>
      </c>
      <c r="D27" s="11"/>
      <c r="E27" s="7">
        <f>SUM(E16:E26)</f>
        <v>808</v>
      </c>
      <c r="F27" s="7">
        <v>808</v>
      </c>
      <c r="G27" s="35"/>
      <c r="H27" s="35">
        <f>SUM(H16:H26)</f>
        <v>18633</v>
      </c>
      <c r="I27" s="21"/>
    </row>
    <row r="28" spans="1:9" ht="12.75">
      <c r="A28" s="15"/>
      <c r="B28" s="44"/>
      <c r="C28" s="14" t="s">
        <v>48</v>
      </c>
      <c r="D28" s="14"/>
      <c r="E28" s="46">
        <f>E15+E27</f>
        <v>1170</v>
      </c>
      <c r="F28" s="46">
        <f>F15+F27</f>
        <v>1170</v>
      </c>
      <c r="G28" s="14"/>
      <c r="H28" s="19">
        <f>H15+H27</f>
        <v>27403.95</v>
      </c>
      <c r="I28" s="19">
        <f>+H28*5/100</f>
        <v>1370.1975</v>
      </c>
    </row>
    <row r="33" s="33" customFormat="1" ht="12.75"/>
    <row r="34" spans="1:8" s="52" customFormat="1" ht="12.75">
      <c r="A34" s="33"/>
      <c r="B34" s="33"/>
      <c r="C34" s="33"/>
      <c r="D34" s="33"/>
      <c r="E34" s="33"/>
      <c r="F34" s="33"/>
      <c r="G34" s="33"/>
      <c r="H34" s="33"/>
    </row>
    <row r="41" ht="14.25" customHeight="1"/>
    <row r="50" spans="1:8" s="48" customFormat="1" ht="12.75">
      <c r="A50" s="1"/>
      <c r="B50" s="1"/>
      <c r="C50" s="1"/>
      <c r="D50" s="1"/>
      <c r="E50" s="1"/>
      <c r="F50" s="1"/>
      <c r="G50" s="1"/>
      <c r="H50" s="1"/>
    </row>
    <row r="65" spans="1:8" s="48" customFormat="1" ht="12.75">
      <c r="A65" s="1"/>
      <c r="B65" s="1"/>
      <c r="C65" s="1"/>
      <c r="D65" s="1"/>
      <c r="E65" s="1"/>
      <c r="F65" s="1"/>
      <c r="G65" s="1"/>
      <c r="H65" s="1"/>
    </row>
    <row r="79" spans="1:8" s="13" customFormat="1" ht="12.75">
      <c r="A79" s="1"/>
      <c r="B79" s="1"/>
      <c r="C79" s="1"/>
      <c r="D79" s="1"/>
      <c r="E79" s="1"/>
      <c r="F79" s="1"/>
      <c r="G79" s="1"/>
      <c r="H79" s="1"/>
    </row>
    <row r="90" spans="1:8" s="13" customFormat="1" ht="12.75">
      <c r="A90" s="1"/>
      <c r="B90" s="1"/>
      <c r="C90" s="1"/>
      <c r="D90" s="1"/>
      <c r="E90" s="1"/>
      <c r="F90" s="1"/>
      <c r="G90" s="1"/>
      <c r="H90" s="1"/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3">
      <selection activeCell="A4" sqref="A4"/>
    </sheetView>
  </sheetViews>
  <sheetFormatPr defaultColWidth="9.140625" defaultRowHeight="12.75"/>
  <cols>
    <col min="1" max="1" width="6.140625" style="1" customWidth="1"/>
    <col min="2" max="2" width="9.28125" style="1" customWidth="1"/>
    <col min="3" max="3" width="24.57421875" style="1" customWidth="1"/>
    <col min="4" max="4" width="8.00390625" style="1" customWidth="1"/>
    <col min="5" max="5" width="0.13671875" style="1" customWidth="1"/>
    <col min="6" max="6" width="9.8515625" style="1" customWidth="1"/>
    <col min="7" max="7" width="8.7109375" style="1" customWidth="1"/>
    <col min="8" max="8" width="12.421875" style="1" customWidth="1"/>
    <col min="9" max="9" width="10.421875" style="0" customWidth="1"/>
  </cols>
  <sheetData>
    <row r="2" spans="1:8" ht="18" customHeight="1">
      <c r="A2" s="54" t="s">
        <v>12</v>
      </c>
      <c r="B2" s="54"/>
      <c r="C2" s="54"/>
      <c r="D2" s="54"/>
      <c r="E2" s="54"/>
      <c r="F2" s="54"/>
      <c r="G2" s="54"/>
      <c r="H2" s="54"/>
    </row>
    <row r="4" spans="1:9" ht="105.75" customHeight="1">
      <c r="A4" s="29" t="s">
        <v>26</v>
      </c>
      <c r="B4" s="30" t="s">
        <v>0</v>
      </c>
      <c r="C4" s="31" t="s">
        <v>1</v>
      </c>
      <c r="D4" s="30" t="s">
        <v>27</v>
      </c>
      <c r="E4" s="30" t="s">
        <v>28</v>
      </c>
      <c r="F4" s="30" t="s">
        <v>29</v>
      </c>
      <c r="G4" s="32" t="s">
        <v>30</v>
      </c>
      <c r="H4" s="32" t="s">
        <v>31</v>
      </c>
      <c r="I4" s="27" t="s">
        <v>21</v>
      </c>
    </row>
    <row r="5" spans="1:9" ht="12.75" customHeight="1">
      <c r="A5" s="18" t="s">
        <v>40</v>
      </c>
      <c r="B5" s="3" t="s">
        <v>14</v>
      </c>
      <c r="C5" s="4" t="s">
        <v>33</v>
      </c>
      <c r="D5" s="3" t="s">
        <v>10</v>
      </c>
      <c r="E5" s="5">
        <v>44</v>
      </c>
      <c r="F5" s="9">
        <v>44</v>
      </c>
      <c r="G5" s="6">
        <v>21</v>
      </c>
      <c r="H5" s="6">
        <f>+F5*G5</f>
        <v>924</v>
      </c>
      <c r="I5" s="53"/>
    </row>
    <row r="6" spans="1:9" ht="12.75">
      <c r="A6" s="18"/>
      <c r="B6" s="3" t="s">
        <v>14</v>
      </c>
      <c r="C6" s="5" t="s">
        <v>5</v>
      </c>
      <c r="D6" s="3" t="s">
        <v>11</v>
      </c>
      <c r="E6" s="5">
        <v>98</v>
      </c>
      <c r="F6" s="9">
        <v>163</v>
      </c>
      <c r="G6" s="6">
        <v>13.8</v>
      </c>
      <c r="H6" s="6">
        <f>F6*G6</f>
        <v>2249.4</v>
      </c>
      <c r="I6" s="53"/>
    </row>
    <row r="7" spans="1:9" ht="12.75">
      <c r="A7" s="18"/>
      <c r="B7" s="3" t="s">
        <v>14</v>
      </c>
      <c r="C7" s="5" t="s">
        <v>7</v>
      </c>
      <c r="D7" s="3" t="s">
        <v>11</v>
      </c>
      <c r="E7" s="5">
        <v>159</v>
      </c>
      <c r="F7" s="9">
        <v>265</v>
      </c>
      <c r="G7" s="6">
        <v>13.8</v>
      </c>
      <c r="H7" s="6">
        <f>F7*G7</f>
        <v>3657</v>
      </c>
      <c r="I7" s="53"/>
    </row>
    <row r="8" spans="1:9" ht="12.75">
      <c r="A8" s="18"/>
      <c r="B8" s="3" t="s">
        <v>14</v>
      </c>
      <c r="C8" s="5" t="s">
        <v>4</v>
      </c>
      <c r="D8" s="3" t="s">
        <v>11</v>
      </c>
      <c r="E8" s="5">
        <v>100</v>
      </c>
      <c r="F8" s="9">
        <v>182</v>
      </c>
      <c r="G8" s="6">
        <v>13.2</v>
      </c>
      <c r="H8" s="6">
        <f>F8*G8</f>
        <v>2402.4</v>
      </c>
      <c r="I8" s="53"/>
    </row>
    <row r="9" spans="1:9" ht="12.75">
      <c r="A9" s="7"/>
      <c r="B9" s="10"/>
      <c r="C9" s="11" t="s">
        <v>2</v>
      </c>
      <c r="D9" s="41"/>
      <c r="E9" s="7">
        <f>SUM(E5:E8)</f>
        <v>401</v>
      </c>
      <c r="F9" s="43">
        <f>+E9</f>
        <v>401</v>
      </c>
      <c r="G9" s="35"/>
      <c r="H9" s="35">
        <f>SUM(H5:H8)</f>
        <v>9232.8</v>
      </c>
      <c r="I9" s="53"/>
    </row>
    <row r="10" spans="1:9" ht="12.75">
      <c r="A10" s="18" t="s">
        <v>41</v>
      </c>
      <c r="B10" s="3" t="s">
        <v>14</v>
      </c>
      <c r="C10" s="5" t="s">
        <v>33</v>
      </c>
      <c r="D10" s="3" t="s">
        <v>10</v>
      </c>
      <c r="E10" s="5">
        <v>9</v>
      </c>
      <c r="F10" s="5">
        <v>9</v>
      </c>
      <c r="G10" s="6">
        <v>23</v>
      </c>
      <c r="H10" s="6">
        <f>+F10*G10</f>
        <v>207</v>
      </c>
      <c r="I10" s="53"/>
    </row>
    <row r="11" spans="1:9" ht="12.75">
      <c r="A11" s="5"/>
      <c r="B11" s="3" t="s">
        <v>14</v>
      </c>
      <c r="C11" s="5" t="s">
        <v>5</v>
      </c>
      <c r="D11" s="3" t="s">
        <v>11</v>
      </c>
      <c r="E11" s="5">
        <v>88</v>
      </c>
      <c r="F11" s="9">
        <v>147</v>
      </c>
      <c r="G11" s="6">
        <v>14.4</v>
      </c>
      <c r="H11" s="6">
        <f aca="true" t="shared" si="0" ref="H11:H32">+F11*G11</f>
        <v>2116.8</v>
      </c>
      <c r="I11" s="53"/>
    </row>
    <row r="12" spans="1:9" ht="12.75">
      <c r="A12" s="5"/>
      <c r="B12" s="3" t="s">
        <v>16</v>
      </c>
      <c r="C12" s="5" t="s">
        <v>5</v>
      </c>
      <c r="D12" s="3" t="s">
        <v>11</v>
      </c>
      <c r="E12" s="5">
        <v>1</v>
      </c>
      <c r="F12" s="9">
        <v>2</v>
      </c>
      <c r="G12" s="6">
        <v>14.4</v>
      </c>
      <c r="H12" s="6">
        <f t="shared" si="0"/>
        <v>28.8</v>
      </c>
      <c r="I12" s="53"/>
    </row>
    <row r="13" spans="1:9" ht="12.75">
      <c r="A13" s="5"/>
      <c r="B13" s="3" t="s">
        <v>20</v>
      </c>
      <c r="C13" s="5" t="s">
        <v>5</v>
      </c>
      <c r="D13" s="3" t="s">
        <v>11</v>
      </c>
      <c r="E13" s="5">
        <v>1</v>
      </c>
      <c r="F13" s="9">
        <v>2</v>
      </c>
      <c r="G13" s="6">
        <v>14.4</v>
      </c>
      <c r="H13" s="6">
        <f t="shared" si="0"/>
        <v>28.8</v>
      </c>
      <c r="I13" s="53"/>
    </row>
    <row r="14" spans="1:9" ht="12.75">
      <c r="A14" s="5"/>
      <c r="B14" s="3" t="s">
        <v>19</v>
      </c>
      <c r="C14" s="5" t="s">
        <v>5</v>
      </c>
      <c r="D14" s="3" t="s">
        <v>11</v>
      </c>
      <c r="E14" s="5">
        <v>1</v>
      </c>
      <c r="F14" s="9">
        <v>2</v>
      </c>
      <c r="G14" s="6">
        <v>14.4</v>
      </c>
      <c r="H14" s="6">
        <f t="shared" si="0"/>
        <v>28.8</v>
      </c>
      <c r="I14" s="53"/>
    </row>
    <row r="15" spans="1:9" ht="12.75">
      <c r="A15" s="5"/>
      <c r="B15" s="3" t="s">
        <v>14</v>
      </c>
      <c r="C15" s="5" t="s">
        <v>6</v>
      </c>
      <c r="D15" s="3" t="s">
        <v>11</v>
      </c>
      <c r="E15" s="5">
        <v>7</v>
      </c>
      <c r="F15" s="9">
        <v>12</v>
      </c>
      <c r="G15" s="6">
        <v>14.4</v>
      </c>
      <c r="H15" s="6">
        <f t="shared" si="0"/>
        <v>172.8</v>
      </c>
      <c r="I15" s="53"/>
    </row>
    <row r="16" spans="1:9" ht="12.75">
      <c r="A16" s="5"/>
      <c r="B16" s="3" t="s">
        <v>16</v>
      </c>
      <c r="C16" s="5" t="s">
        <v>6</v>
      </c>
      <c r="D16" s="3" t="s">
        <v>11</v>
      </c>
      <c r="E16" s="5">
        <v>1</v>
      </c>
      <c r="F16" s="9">
        <v>2</v>
      </c>
      <c r="G16" s="6">
        <v>14.4</v>
      </c>
      <c r="H16" s="6">
        <f t="shared" si="0"/>
        <v>28.8</v>
      </c>
      <c r="I16" s="53"/>
    </row>
    <row r="17" spans="1:9" ht="12.75">
      <c r="A17" s="5"/>
      <c r="B17" s="3" t="s">
        <v>14</v>
      </c>
      <c r="C17" s="5" t="s">
        <v>7</v>
      </c>
      <c r="D17" s="3" t="s">
        <v>11</v>
      </c>
      <c r="E17" s="5">
        <v>125</v>
      </c>
      <c r="F17" s="9">
        <v>208</v>
      </c>
      <c r="G17" s="6">
        <v>14.4</v>
      </c>
      <c r="H17" s="6">
        <f t="shared" si="0"/>
        <v>2995.2000000000003</v>
      </c>
      <c r="I17" s="53"/>
    </row>
    <row r="18" spans="1:9" ht="12.75">
      <c r="A18" s="5"/>
      <c r="B18" s="3" t="s">
        <v>16</v>
      </c>
      <c r="C18" s="5" t="s">
        <v>4</v>
      </c>
      <c r="D18" s="3" t="s">
        <v>11</v>
      </c>
      <c r="E18" s="5">
        <v>10</v>
      </c>
      <c r="F18" s="9">
        <v>18</v>
      </c>
      <c r="G18" s="6">
        <v>13.75</v>
      </c>
      <c r="H18" s="6">
        <f t="shared" si="0"/>
        <v>247.5</v>
      </c>
      <c r="I18" s="53"/>
    </row>
    <row r="19" spans="1:9" ht="12.75">
      <c r="A19" s="5"/>
      <c r="B19" s="3" t="s">
        <v>20</v>
      </c>
      <c r="C19" s="5" t="s">
        <v>4</v>
      </c>
      <c r="D19" s="3" t="s">
        <v>11</v>
      </c>
      <c r="E19" s="5">
        <v>10</v>
      </c>
      <c r="F19" s="9">
        <v>18</v>
      </c>
      <c r="G19" s="6">
        <v>13.75</v>
      </c>
      <c r="H19" s="6">
        <f t="shared" si="0"/>
        <v>247.5</v>
      </c>
      <c r="I19" s="53"/>
    </row>
    <row r="20" spans="1:9" ht="12.75">
      <c r="A20" s="5"/>
      <c r="B20" s="3" t="s">
        <v>14</v>
      </c>
      <c r="C20" s="5" t="s">
        <v>4</v>
      </c>
      <c r="D20" s="3" t="s">
        <v>11</v>
      </c>
      <c r="E20" s="5">
        <v>200</v>
      </c>
      <c r="F20" s="9">
        <v>364</v>
      </c>
      <c r="G20" s="6">
        <v>13.75</v>
      </c>
      <c r="H20" s="6">
        <f t="shared" si="0"/>
        <v>5005</v>
      </c>
      <c r="I20" s="53"/>
    </row>
    <row r="21" spans="1:9" ht="12.75">
      <c r="A21" s="5"/>
      <c r="B21" s="3" t="s">
        <v>19</v>
      </c>
      <c r="C21" s="5" t="s">
        <v>4</v>
      </c>
      <c r="D21" s="3" t="s">
        <v>11</v>
      </c>
      <c r="E21" s="5">
        <v>15</v>
      </c>
      <c r="F21" s="9">
        <v>27</v>
      </c>
      <c r="G21" s="6">
        <v>13.75</v>
      </c>
      <c r="H21" s="6">
        <f t="shared" si="0"/>
        <v>371.25</v>
      </c>
      <c r="I21" s="53"/>
    </row>
    <row r="22" spans="1:9" ht="12.75">
      <c r="A22" s="7"/>
      <c r="B22" s="12"/>
      <c r="C22" s="11" t="s">
        <v>2</v>
      </c>
      <c r="D22" s="11"/>
      <c r="E22" s="7">
        <f>SUM(E10:E21)</f>
        <v>468</v>
      </c>
      <c r="F22" s="7">
        <f>+E22</f>
        <v>468</v>
      </c>
      <c r="G22" s="35"/>
      <c r="H22" s="35">
        <f>SUM(H10:H21)</f>
        <v>11478.250000000002</v>
      </c>
      <c r="I22" s="53"/>
    </row>
    <row r="23" spans="1:9" ht="12.75">
      <c r="A23" s="18" t="s">
        <v>42</v>
      </c>
      <c r="B23" s="3" t="s">
        <v>14</v>
      </c>
      <c r="C23" s="5" t="s">
        <v>33</v>
      </c>
      <c r="D23" s="3" t="s">
        <v>10</v>
      </c>
      <c r="E23" s="5">
        <v>2</v>
      </c>
      <c r="F23" s="5">
        <v>2</v>
      </c>
      <c r="G23" s="6">
        <v>23</v>
      </c>
      <c r="H23" s="6">
        <f t="shared" si="0"/>
        <v>46</v>
      </c>
      <c r="I23" s="53"/>
    </row>
    <row r="24" spans="1:9" ht="12.75">
      <c r="A24" s="5"/>
      <c r="B24" s="3" t="s">
        <v>20</v>
      </c>
      <c r="C24" s="5" t="s">
        <v>5</v>
      </c>
      <c r="D24" s="3" t="s">
        <v>34</v>
      </c>
      <c r="E24" s="5">
        <v>1</v>
      </c>
      <c r="F24" s="5">
        <v>2</v>
      </c>
      <c r="G24" s="6">
        <v>14.4</v>
      </c>
      <c r="H24" s="6">
        <f t="shared" si="0"/>
        <v>28.8</v>
      </c>
      <c r="I24" s="53"/>
    </row>
    <row r="25" spans="1:9" ht="12.75">
      <c r="A25" s="5"/>
      <c r="B25" s="3" t="s">
        <v>16</v>
      </c>
      <c r="C25" s="5" t="s">
        <v>5</v>
      </c>
      <c r="D25" s="3" t="s">
        <v>34</v>
      </c>
      <c r="E25" s="5">
        <v>1</v>
      </c>
      <c r="F25" s="5">
        <v>2</v>
      </c>
      <c r="G25" s="6">
        <v>14.4</v>
      </c>
      <c r="H25" s="6">
        <f t="shared" si="0"/>
        <v>28.8</v>
      </c>
      <c r="I25" s="53"/>
    </row>
    <row r="26" spans="1:9" ht="12.75">
      <c r="A26" s="5"/>
      <c r="B26" s="3" t="s">
        <v>14</v>
      </c>
      <c r="C26" s="5" t="s">
        <v>5</v>
      </c>
      <c r="D26" s="3" t="s">
        <v>11</v>
      </c>
      <c r="E26" s="5">
        <v>39</v>
      </c>
      <c r="F26" s="9">
        <v>65</v>
      </c>
      <c r="G26" s="6">
        <v>14.4</v>
      </c>
      <c r="H26" s="6">
        <f t="shared" si="0"/>
        <v>936</v>
      </c>
      <c r="I26" s="53"/>
    </row>
    <row r="27" spans="1:9" ht="12.75">
      <c r="A27" s="5"/>
      <c r="B27" s="3" t="s">
        <v>14</v>
      </c>
      <c r="C27" s="5" t="s">
        <v>6</v>
      </c>
      <c r="D27" s="3" t="s">
        <v>34</v>
      </c>
      <c r="E27" s="5">
        <v>3</v>
      </c>
      <c r="F27" s="9">
        <v>5</v>
      </c>
      <c r="G27" s="6">
        <v>14.4</v>
      </c>
      <c r="H27" s="6">
        <f t="shared" si="0"/>
        <v>72</v>
      </c>
      <c r="I27" s="53"/>
    </row>
    <row r="28" spans="1:9" ht="12.75">
      <c r="A28" s="5"/>
      <c r="B28" s="3" t="s">
        <v>16</v>
      </c>
      <c r="C28" s="5" t="s">
        <v>6</v>
      </c>
      <c r="D28" s="3" t="s">
        <v>34</v>
      </c>
      <c r="E28" s="5">
        <v>1</v>
      </c>
      <c r="F28" s="9">
        <v>2</v>
      </c>
      <c r="G28" s="6">
        <v>14.4</v>
      </c>
      <c r="H28" s="6">
        <f t="shared" si="0"/>
        <v>28.8</v>
      </c>
      <c r="I28" s="53"/>
    </row>
    <row r="29" spans="1:9" ht="12.75">
      <c r="A29" s="5"/>
      <c r="B29" s="3" t="s">
        <v>14</v>
      </c>
      <c r="C29" s="5" t="s">
        <v>7</v>
      </c>
      <c r="D29" s="3" t="s">
        <v>11</v>
      </c>
      <c r="E29" s="5">
        <v>78</v>
      </c>
      <c r="F29" s="9">
        <v>130</v>
      </c>
      <c r="G29" s="6">
        <v>14.4</v>
      </c>
      <c r="H29" s="6">
        <f t="shared" si="0"/>
        <v>1872</v>
      </c>
      <c r="I29" s="53"/>
    </row>
    <row r="30" spans="1:9" ht="12.75">
      <c r="A30" s="5"/>
      <c r="B30" s="3" t="s">
        <v>14</v>
      </c>
      <c r="C30" s="5" t="s">
        <v>4</v>
      </c>
      <c r="D30" s="3" t="s">
        <v>11</v>
      </c>
      <c r="E30" s="5">
        <v>70</v>
      </c>
      <c r="F30" s="9">
        <v>127</v>
      </c>
      <c r="G30" s="6">
        <v>13.75</v>
      </c>
      <c r="H30" s="6">
        <f t="shared" si="0"/>
        <v>1746.25</v>
      </c>
      <c r="I30" s="53"/>
    </row>
    <row r="31" spans="1:9" ht="12.75">
      <c r="A31" s="5"/>
      <c r="B31" s="3" t="s">
        <v>16</v>
      </c>
      <c r="C31" s="5" t="s">
        <v>4</v>
      </c>
      <c r="D31" s="3" t="s">
        <v>11</v>
      </c>
      <c r="E31" s="5">
        <v>15</v>
      </c>
      <c r="F31" s="9">
        <v>27</v>
      </c>
      <c r="G31" s="6">
        <v>13.75</v>
      </c>
      <c r="H31" s="6">
        <f t="shared" si="0"/>
        <v>371.25</v>
      </c>
      <c r="I31" s="53"/>
    </row>
    <row r="32" spans="1:9" ht="12.75">
      <c r="A32" s="5"/>
      <c r="B32" s="3" t="s">
        <v>20</v>
      </c>
      <c r="C32" s="5" t="s">
        <v>4</v>
      </c>
      <c r="D32" s="3" t="s">
        <v>11</v>
      </c>
      <c r="E32" s="5">
        <v>6</v>
      </c>
      <c r="F32" s="9">
        <v>11</v>
      </c>
      <c r="G32" s="6">
        <v>13.75</v>
      </c>
      <c r="H32" s="6">
        <f t="shared" si="0"/>
        <v>151.25</v>
      </c>
      <c r="I32" s="53"/>
    </row>
    <row r="33" spans="1:9" ht="12.75">
      <c r="A33" s="7"/>
      <c r="B33" s="12"/>
      <c r="C33" s="11" t="s">
        <v>2</v>
      </c>
      <c r="D33" s="11"/>
      <c r="E33" s="7">
        <f>SUM(E23:E32)</f>
        <v>216</v>
      </c>
      <c r="F33" s="7">
        <f>+E33</f>
        <v>216</v>
      </c>
      <c r="G33" s="35"/>
      <c r="H33" s="35">
        <f>SUM(H23:H32)</f>
        <v>5281.15</v>
      </c>
      <c r="I33" s="53"/>
    </row>
    <row r="34" spans="1:9" ht="12.75">
      <c r="A34" s="15"/>
      <c r="B34" s="44"/>
      <c r="C34" s="14" t="s">
        <v>47</v>
      </c>
      <c r="D34" s="14"/>
      <c r="E34" s="14">
        <f>E33+E22+E9</f>
        <v>1085</v>
      </c>
      <c r="F34" s="46">
        <f>+E34</f>
        <v>1085</v>
      </c>
      <c r="G34" s="14"/>
      <c r="H34" s="19">
        <f>H33+H22+H9</f>
        <v>25992.2</v>
      </c>
      <c r="I34" s="19">
        <f>+H34*5/100</f>
        <v>1299.61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8.57421875" style="1" customWidth="1"/>
    <col min="2" max="2" width="9.140625" style="1" customWidth="1"/>
    <col min="3" max="3" width="24.57421875" style="1" customWidth="1"/>
    <col min="4" max="4" width="8.00390625" style="1" customWidth="1"/>
    <col min="5" max="5" width="6.57421875" style="1" hidden="1" customWidth="1"/>
    <col min="6" max="6" width="10.140625" style="1" customWidth="1"/>
    <col min="7" max="7" width="8.57421875" style="1" customWidth="1"/>
    <col min="8" max="8" width="13.421875" style="1" bestFit="1" customWidth="1"/>
  </cols>
  <sheetData>
    <row r="2" spans="1:8" ht="18" customHeight="1">
      <c r="A2" s="54" t="s">
        <v>12</v>
      </c>
      <c r="B2" s="54"/>
      <c r="C2" s="54"/>
      <c r="D2" s="54"/>
      <c r="E2" s="54"/>
      <c r="F2" s="54"/>
      <c r="G2" s="54"/>
      <c r="H2" s="54"/>
    </row>
    <row r="4" spans="1:9" ht="89.25">
      <c r="A4" s="29" t="s">
        <v>26</v>
      </c>
      <c r="B4" s="30" t="s">
        <v>0</v>
      </c>
      <c r="C4" s="31" t="s">
        <v>1</v>
      </c>
      <c r="D4" s="30" t="s">
        <v>27</v>
      </c>
      <c r="E4" s="30" t="s">
        <v>28</v>
      </c>
      <c r="F4" s="30" t="s">
        <v>29</v>
      </c>
      <c r="G4" s="32" t="s">
        <v>30</v>
      </c>
      <c r="H4" s="32" t="s">
        <v>31</v>
      </c>
      <c r="I4" s="27" t="s">
        <v>21</v>
      </c>
    </row>
    <row r="5" spans="1:9" ht="12.75" customHeight="1">
      <c r="A5" s="18" t="s">
        <v>43</v>
      </c>
      <c r="B5" s="3" t="s">
        <v>24</v>
      </c>
      <c r="C5" s="4" t="s">
        <v>33</v>
      </c>
      <c r="D5" s="3" t="s">
        <v>10</v>
      </c>
      <c r="E5" s="5">
        <v>2</v>
      </c>
      <c r="F5" s="9">
        <v>2</v>
      </c>
      <c r="G5" s="6">
        <v>22</v>
      </c>
      <c r="H5" s="6">
        <f aca="true" t="shared" si="0" ref="H5:H10">+F5*G5</f>
        <v>44</v>
      </c>
      <c r="I5" s="53"/>
    </row>
    <row r="6" spans="1:9" ht="12.75">
      <c r="A6" s="18"/>
      <c r="B6" s="3" t="s">
        <v>24</v>
      </c>
      <c r="C6" s="5" t="s">
        <v>44</v>
      </c>
      <c r="D6" s="3" t="s">
        <v>10</v>
      </c>
      <c r="E6" s="5">
        <v>19</v>
      </c>
      <c r="F6" s="9">
        <v>19</v>
      </c>
      <c r="G6" s="6">
        <v>23</v>
      </c>
      <c r="H6" s="6">
        <f t="shared" si="0"/>
        <v>437</v>
      </c>
      <c r="I6" s="53"/>
    </row>
    <row r="7" spans="1:9" ht="12.75">
      <c r="A7" s="18"/>
      <c r="B7" s="3" t="s">
        <v>24</v>
      </c>
      <c r="C7" s="5" t="s">
        <v>5</v>
      </c>
      <c r="D7" s="3" t="s">
        <v>11</v>
      </c>
      <c r="E7" s="5">
        <v>130</v>
      </c>
      <c r="F7" s="9">
        <v>217</v>
      </c>
      <c r="G7" s="6">
        <v>14.4</v>
      </c>
      <c r="H7" s="6">
        <f t="shared" si="0"/>
        <v>3124.8</v>
      </c>
      <c r="I7" s="53"/>
    </row>
    <row r="8" spans="1:9" ht="12.75">
      <c r="A8" s="18"/>
      <c r="B8" s="3" t="s">
        <v>24</v>
      </c>
      <c r="C8" s="5" t="s">
        <v>45</v>
      </c>
      <c r="D8" s="3" t="s">
        <v>10</v>
      </c>
      <c r="E8" s="5">
        <v>25</v>
      </c>
      <c r="F8" s="9">
        <v>25</v>
      </c>
      <c r="G8" s="6">
        <v>23</v>
      </c>
      <c r="H8" s="6">
        <f t="shared" si="0"/>
        <v>575</v>
      </c>
      <c r="I8" s="53"/>
    </row>
    <row r="9" spans="1:9" ht="12.75">
      <c r="A9" s="18"/>
      <c r="B9" s="3" t="s">
        <v>24</v>
      </c>
      <c r="C9" s="5" t="s">
        <v>7</v>
      </c>
      <c r="D9" s="3" t="s">
        <v>11</v>
      </c>
      <c r="E9" s="5">
        <v>490</v>
      </c>
      <c r="F9" s="9">
        <v>817</v>
      </c>
      <c r="G9" s="6">
        <v>14.4</v>
      </c>
      <c r="H9" s="6">
        <f t="shared" si="0"/>
        <v>11764.800000000001</v>
      </c>
      <c r="I9" s="53"/>
    </row>
    <row r="10" spans="1:9" ht="12.75">
      <c r="A10" s="18"/>
      <c r="B10" s="3" t="s">
        <v>24</v>
      </c>
      <c r="C10" s="5" t="s">
        <v>4</v>
      </c>
      <c r="D10" s="3" t="s">
        <v>11</v>
      </c>
      <c r="E10" s="5">
        <v>300</v>
      </c>
      <c r="F10" s="9">
        <v>545</v>
      </c>
      <c r="G10" s="6">
        <v>13.75</v>
      </c>
      <c r="H10" s="6">
        <f t="shared" si="0"/>
        <v>7493.75</v>
      </c>
      <c r="I10" s="53"/>
    </row>
    <row r="11" spans="1:9" ht="12.75">
      <c r="A11" s="7"/>
      <c r="B11" s="10"/>
      <c r="C11" s="11" t="s">
        <v>2</v>
      </c>
      <c r="D11" s="41"/>
      <c r="E11" s="7">
        <f>SUM(E5:E10)</f>
        <v>966</v>
      </c>
      <c r="F11" s="43">
        <f>+E11</f>
        <v>966</v>
      </c>
      <c r="G11" s="35"/>
      <c r="H11" s="35">
        <f>SUM(H5:H10)</f>
        <v>23439.350000000002</v>
      </c>
      <c r="I11" s="53"/>
    </row>
    <row r="12" spans="1:9" ht="12.75">
      <c r="A12" s="15"/>
      <c r="B12" s="44"/>
      <c r="C12" s="14" t="s">
        <v>49</v>
      </c>
      <c r="D12" s="14"/>
      <c r="E12" s="14">
        <f>+E11</f>
        <v>966</v>
      </c>
      <c r="F12" s="46">
        <f>+E12</f>
        <v>966</v>
      </c>
      <c r="G12" s="14"/>
      <c r="H12" s="14">
        <f>+H11</f>
        <v>23439.350000000002</v>
      </c>
      <c r="I12" s="19">
        <f>+H12*5/100</f>
        <v>1171.9675000000002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Asterix</cp:lastModifiedBy>
  <cp:lastPrinted>2018-04-12T10:46:24Z</cp:lastPrinted>
  <dcterms:created xsi:type="dcterms:W3CDTF">2012-01-24T13:22:39Z</dcterms:created>
  <dcterms:modified xsi:type="dcterms:W3CDTF">2018-04-12T10:46:26Z</dcterms:modified>
  <cp:category/>
  <cp:version/>
  <cp:contentType/>
  <cp:contentStatus/>
</cp:coreProperties>
</file>